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 Prosjekter\1 Nord\Haukåsen\80201185 Ny Haukåsen skole\13 Programmering\Romprogram\"/>
    </mc:Choice>
  </mc:AlternateContent>
  <xr:revisionPtr revIDLastSave="0" documentId="13_ncr:1_{8B163C1A-DB6C-4009-BA45-083FC4BBEFC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realprogram saml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1" l="1"/>
  <c r="G49" i="1"/>
  <c r="G34" i="1" l="1"/>
  <c r="G35" i="1"/>
  <c r="G41" i="1"/>
  <c r="E22" i="1" l="1"/>
  <c r="G36" i="1" l="1"/>
  <c r="G30" i="1"/>
  <c r="G29" i="1"/>
  <c r="G32" i="1"/>
  <c r="G33" i="1"/>
  <c r="G37" i="1"/>
  <c r="G38" i="1"/>
  <c r="G39" i="1"/>
  <c r="G40" i="1"/>
  <c r="G42" i="1"/>
  <c r="G43" i="1"/>
  <c r="G44" i="1"/>
  <c r="G45" i="1"/>
  <c r="G31" i="1"/>
  <c r="H46" i="1" l="1"/>
  <c r="G53" i="1"/>
  <c r="G100" i="1"/>
  <c r="G62" i="1"/>
  <c r="G63" i="1"/>
  <c r="G64" i="1"/>
  <c r="G65" i="1"/>
  <c r="G66" i="1"/>
  <c r="G67" i="1"/>
  <c r="G68" i="1"/>
  <c r="G61" i="1"/>
  <c r="G123" i="1"/>
  <c r="G124" i="1"/>
  <c r="G122" i="1"/>
  <c r="G110" i="1"/>
  <c r="G111" i="1"/>
  <c r="G104" i="1"/>
  <c r="G105" i="1"/>
  <c r="G106" i="1"/>
  <c r="G107" i="1"/>
  <c r="G108" i="1"/>
  <c r="G109" i="1"/>
  <c r="G112" i="1"/>
  <c r="G113" i="1"/>
  <c r="G103" i="1"/>
  <c r="G98" i="1"/>
  <c r="G76" i="1" l="1"/>
  <c r="G87" i="1" l="1"/>
  <c r="G73" i="1" l="1"/>
  <c r="G78" i="1"/>
  <c r="G72" i="1"/>
  <c r="G74" i="1"/>
  <c r="G75" i="1"/>
  <c r="G77" i="1"/>
  <c r="G79" i="1"/>
  <c r="G80" i="1"/>
  <c r="G81" i="1"/>
  <c r="G83" i="1"/>
  <c r="G84" i="1"/>
  <c r="G85" i="1"/>
  <c r="G86" i="1"/>
  <c r="G88" i="1"/>
  <c r="G91" i="1"/>
  <c r="G82" i="1"/>
  <c r="G92" i="1"/>
  <c r="G93" i="1"/>
  <c r="G94" i="1"/>
  <c r="G95" i="1"/>
  <c r="G96" i="1"/>
  <c r="G97" i="1"/>
  <c r="G99" i="1"/>
  <c r="G71" i="1"/>
  <c r="H101" i="1" l="1"/>
  <c r="H89" i="1"/>
  <c r="G12" i="1"/>
  <c r="G21" i="1"/>
  <c r="G22" i="1"/>
  <c r="G13" i="1"/>
  <c r="G14" i="1"/>
  <c r="G15" i="1"/>
  <c r="G16" i="1"/>
  <c r="G17" i="1"/>
  <c r="G11" i="1"/>
  <c r="G50" i="1"/>
  <c r="G24" i="1" l="1"/>
  <c r="H69" i="1"/>
  <c r="G51" i="1"/>
  <c r="G52" i="1"/>
  <c r="G54" i="1"/>
  <c r="G55" i="1"/>
  <c r="G57" i="1"/>
  <c r="G58" i="1"/>
  <c r="G48" i="1"/>
  <c r="H59" i="1" l="1"/>
  <c r="G18" i="1"/>
  <c r="G19" i="1" s="1"/>
  <c r="G25" i="1" s="1"/>
  <c r="H26" i="1" s="1"/>
  <c r="G125" i="1"/>
  <c r="H114" i="1"/>
  <c r="H116" i="1" l="1"/>
  <c r="H118" i="1" l="1"/>
  <c r="H117" i="1"/>
</calcChain>
</file>

<file path=xl/sharedStrings.xml><?xml version="1.0" encoding="utf-8"?>
<sst xmlns="http://schemas.openxmlformats.org/spreadsheetml/2006/main" count="210" uniqueCount="169">
  <si>
    <r>
      <rPr>
        <b/>
        <sz val="9.5"/>
        <rFont val="Arial"/>
        <family val="2"/>
      </rPr>
      <t>Funksjon</t>
    </r>
  </si>
  <si>
    <r>
      <rPr>
        <b/>
        <sz val="9.5"/>
        <rFont val="Arial"/>
        <family val="2"/>
      </rPr>
      <t>Romnr</t>
    </r>
  </si>
  <si>
    <r>
      <rPr>
        <b/>
        <sz val="9.5"/>
        <rFont val="Arial"/>
        <family val="2"/>
      </rPr>
      <t>KLASSEOMRÅDER</t>
    </r>
  </si>
  <si>
    <r>
      <rPr>
        <b/>
        <sz val="9.5"/>
        <rFont val="Arial"/>
        <family val="2"/>
      </rPr>
      <t>Kroppsøving og basseng</t>
    </r>
  </si>
  <si>
    <r>
      <rPr>
        <b/>
        <sz val="9.5"/>
        <rFont val="Arial"/>
        <family val="2"/>
      </rPr>
      <t>Administrasjon</t>
    </r>
  </si>
  <si>
    <r>
      <rPr>
        <b/>
        <sz val="9.5"/>
        <rFont val="Arial"/>
        <family val="2"/>
      </rPr>
      <t>Drift</t>
    </r>
  </si>
  <si>
    <r>
      <rPr>
        <sz val="8"/>
        <rFont val="Arial"/>
        <family val="2"/>
      </rPr>
      <t>Øk.adkomst,mellomlager</t>
    </r>
  </si>
  <si>
    <r>
      <rPr>
        <b/>
        <sz val="9.5"/>
        <rFont val="Arial"/>
        <family val="2"/>
      </rPr>
      <t>Sum nettoareal skole</t>
    </r>
  </si>
  <si>
    <r>
      <rPr>
        <b/>
        <sz val="9.5"/>
        <rFont val="Arial"/>
        <family val="2"/>
      </rPr>
      <t>Sum bruttoareal skole</t>
    </r>
  </si>
  <si>
    <r>
      <rPr>
        <sz val="9.5"/>
        <rFont val="Arial"/>
        <family val="2"/>
      </rPr>
      <t>Ikke medtatt i skolearealet:</t>
    </r>
  </si>
  <si>
    <r>
      <rPr>
        <b/>
        <sz val="9.5"/>
        <rFont val="Arial"/>
        <family val="2"/>
      </rPr>
      <t>Arealer utenfor bygningen</t>
    </r>
  </si>
  <si>
    <r>
      <rPr>
        <sz val="8"/>
        <rFont val="Arial"/>
        <family val="2"/>
      </rPr>
      <t>Kan slås sammen, eller deles mer opp</t>
    </r>
  </si>
  <si>
    <r>
      <rPr>
        <sz val="15.5"/>
        <rFont val="Arial"/>
        <family val="2"/>
      </rPr>
      <t>NY HAUKÅSEN SKOLE</t>
    </r>
    <r>
      <rPr>
        <sz val="15.5"/>
        <color rgb="FF000000"/>
        <rFont val="Arial"/>
        <family val="2"/>
      </rPr>
      <t xml:space="preserve"> - AREALPROGRAM</t>
    </r>
  </si>
  <si>
    <t>Kontor rektor</t>
  </si>
  <si>
    <t>Kontor ass rektor</t>
  </si>
  <si>
    <t>BARNEHAGE</t>
  </si>
  <si>
    <t>HCWC</t>
  </si>
  <si>
    <r>
      <rPr>
        <b/>
        <sz val="10"/>
        <rFont val="Arial"/>
        <family val="2"/>
      </rPr>
      <t>Antall</t>
    </r>
  </si>
  <si>
    <r>
      <rPr>
        <b/>
        <sz val="10"/>
        <rFont val="Arial"/>
        <family val="2"/>
      </rPr>
      <t>Netto-</t>
    </r>
  </si>
  <si>
    <r>
      <rPr>
        <b/>
        <sz val="10"/>
        <rFont val="Arial"/>
        <family val="2"/>
      </rPr>
      <t>Sum</t>
    </r>
  </si>
  <si>
    <r>
      <rPr>
        <b/>
        <sz val="10"/>
        <rFont val="Arial"/>
        <family val="2"/>
      </rPr>
      <t>arealprogram</t>
    </r>
  </si>
  <si>
    <r>
      <rPr>
        <b/>
        <sz val="10"/>
        <rFont val="Arial"/>
        <family val="2"/>
      </rPr>
      <t>rom</t>
    </r>
  </si>
  <si>
    <r>
      <rPr>
        <b/>
        <sz val="10"/>
        <rFont val="Arial"/>
        <family val="2"/>
      </rPr>
      <t>program</t>
    </r>
  </si>
  <si>
    <r>
      <rPr>
        <b/>
        <sz val="10"/>
        <rFont val="Arial"/>
        <family val="2"/>
      </rPr>
      <t>pr. rom</t>
    </r>
  </si>
  <si>
    <r>
      <rPr>
        <b/>
        <sz val="10"/>
        <rFont val="Arial"/>
        <family val="2"/>
      </rPr>
      <t>skole</t>
    </r>
  </si>
  <si>
    <t>Mat &amp; helse</t>
  </si>
  <si>
    <t>Sum, funksjon</t>
  </si>
  <si>
    <r>
      <rPr>
        <b/>
        <sz val="10"/>
        <rFont val="Arial"/>
        <family val="2"/>
      </rPr>
      <t>Rom</t>
    </r>
  </si>
  <si>
    <r>
      <rPr>
        <b/>
        <sz val="10"/>
        <rFont val="Arial"/>
        <family val="2"/>
      </rPr>
      <t>Sum, funksjon</t>
    </r>
  </si>
  <si>
    <r>
      <rPr>
        <b/>
        <sz val="10"/>
        <rFont val="Arial"/>
        <family val="2"/>
      </rPr>
      <t>Sum funksjon</t>
    </r>
  </si>
  <si>
    <r>
      <rPr>
        <sz val="10"/>
        <rFont val="Arial"/>
        <family val="2"/>
      </rPr>
      <t>Personalwc + garderobe</t>
    </r>
  </si>
  <si>
    <r>
      <rPr>
        <sz val="10"/>
        <rFont val="Arial"/>
        <family val="2"/>
      </rPr>
      <t>Lager</t>
    </r>
  </si>
  <si>
    <r>
      <rPr>
        <sz val="10"/>
        <rFont val="Arial"/>
        <family val="2"/>
      </rPr>
      <t>Lager hjelpemidler</t>
    </r>
  </si>
  <si>
    <r>
      <rPr>
        <sz val="10"/>
        <rFont val="Arial"/>
        <family val="2"/>
      </rPr>
      <t>Sanserom</t>
    </r>
  </si>
  <si>
    <r>
      <rPr>
        <sz val="10"/>
        <rFont val="Arial"/>
        <family val="2"/>
      </rPr>
      <t>Snoezel</t>
    </r>
  </si>
  <si>
    <r>
      <rPr>
        <sz val="10"/>
        <rFont val="Arial"/>
        <family val="2"/>
      </rPr>
      <t>Aktivitetsrom musikk</t>
    </r>
  </si>
  <si>
    <r>
      <rPr>
        <sz val="10"/>
        <rFont val="Arial"/>
        <family val="2"/>
      </rPr>
      <t>Terapibasseng</t>
    </r>
  </si>
  <si>
    <r>
      <rPr>
        <sz val="10"/>
        <rFont val="Arial"/>
        <family val="2"/>
      </rPr>
      <t>Dusjrom elever</t>
    </r>
  </si>
  <si>
    <r>
      <rPr>
        <sz val="10"/>
        <rFont val="Arial"/>
        <family val="2"/>
      </rPr>
      <t>Personalrom</t>
    </r>
  </si>
  <si>
    <r>
      <rPr>
        <sz val="10"/>
        <rFont val="Arial"/>
        <family val="2"/>
      </rPr>
      <t>HCWC personal</t>
    </r>
  </si>
  <si>
    <r>
      <rPr>
        <sz val="10"/>
        <rFont val="Arial"/>
        <family val="2"/>
      </rPr>
      <t>WC personal</t>
    </r>
  </si>
  <si>
    <r>
      <rPr>
        <sz val="10"/>
        <rFont val="Arial"/>
        <family val="2"/>
      </rPr>
      <t>Garderobe personal</t>
    </r>
  </si>
  <si>
    <r>
      <rPr>
        <sz val="10"/>
        <rFont val="Arial"/>
        <family val="2"/>
      </rPr>
      <t>Kopirom/rekvisita</t>
    </r>
  </si>
  <si>
    <r>
      <rPr>
        <sz val="10"/>
        <rFont val="Arial"/>
        <family val="2"/>
      </rPr>
      <t>Tannlege</t>
    </r>
  </si>
  <si>
    <r>
      <rPr>
        <sz val="10"/>
        <rFont val="Arial"/>
        <family val="2"/>
      </rPr>
      <t>Helsesøster</t>
    </r>
  </si>
  <si>
    <r>
      <rPr>
        <sz val="10"/>
        <rFont val="Arial"/>
        <family val="2"/>
      </rPr>
      <t>Spylerom/tørkerom</t>
    </r>
  </si>
  <si>
    <r>
      <rPr>
        <sz val="10"/>
        <rFont val="Arial"/>
        <family val="2"/>
      </rPr>
      <t>Tappesteder/bøttekott</t>
    </r>
  </si>
  <si>
    <r>
      <rPr>
        <sz val="10"/>
        <rFont val="Arial"/>
        <family val="2"/>
      </rPr>
      <t>Vaktmester/verksted</t>
    </r>
  </si>
  <si>
    <r>
      <rPr>
        <sz val="10"/>
        <rFont val="Arial"/>
        <family val="2"/>
      </rPr>
      <t>Varemottak</t>
    </r>
  </si>
  <si>
    <r>
      <rPr>
        <sz val="10"/>
        <rFont val="Arial"/>
        <family val="2"/>
      </rPr>
      <t>Utebod skole</t>
    </r>
  </si>
  <si>
    <r>
      <rPr>
        <sz val="10"/>
        <rFont val="Arial"/>
        <family val="2"/>
      </rPr>
      <t>Avfallsrom</t>
    </r>
  </si>
  <si>
    <t>Renholdslager, papir, såpe</t>
  </si>
  <si>
    <t>FELLESROM</t>
  </si>
  <si>
    <t>Arbeidsplass pedagoger/miljøarbeidere</t>
  </si>
  <si>
    <r>
      <rPr>
        <sz val="8"/>
        <rFont val="Arial"/>
        <family val="2"/>
      </rPr>
      <t>Kommentar</t>
    </r>
  </si>
  <si>
    <t>Kontor fysioterapeut</t>
  </si>
  <si>
    <t>Kontor ergoterapeut</t>
  </si>
  <si>
    <t>Verksted ergoterapi</t>
  </si>
  <si>
    <t>Behandling fysio/ergoterapi</t>
  </si>
  <si>
    <t>Arbeidsplass lærere</t>
  </si>
  <si>
    <t>Kontor barnehagestyrer</t>
  </si>
  <si>
    <t>IKT-ansvarlig</t>
  </si>
  <si>
    <t>Kontor og verksted</t>
  </si>
  <si>
    <t>Direkte adkomst fra vestibyle, pasienter til tannlege må skjermes fra skolen.</t>
  </si>
  <si>
    <r>
      <rPr>
        <sz val="8"/>
        <rFont val="Arial"/>
        <family val="2"/>
      </rPr>
      <t>Separat dame og herre</t>
    </r>
    <r>
      <rPr>
        <sz val="8"/>
        <color rgb="FF000000"/>
        <rFont val="Arial"/>
        <family val="2"/>
      </rPr>
      <t>: kvinner 8 stk, menn 4 + 4 urinal.</t>
    </r>
  </si>
  <si>
    <t>Undervisningsinspektør</t>
  </si>
  <si>
    <t>Forkontor</t>
  </si>
  <si>
    <t>Hvilerom</t>
  </si>
  <si>
    <t>Materiellrom</t>
  </si>
  <si>
    <t>Kroppsøvingssal</t>
  </si>
  <si>
    <t>Andre tjenester</t>
  </si>
  <si>
    <t>Venterom tannlege</t>
  </si>
  <si>
    <t>Med behandlingsbenk</t>
  </si>
  <si>
    <t>Sykkelparkering ansatte</t>
  </si>
  <si>
    <t>Steriliseringsrom</t>
  </si>
  <si>
    <t>Skyllerom</t>
  </si>
  <si>
    <t>Renholdssentral</t>
  </si>
  <si>
    <t>Lager elevutstyr (bleier mm)</t>
  </si>
  <si>
    <t>Lager sesongutstyr</t>
  </si>
  <si>
    <t>Lager</t>
  </si>
  <si>
    <r>
      <rPr>
        <sz val="10"/>
        <rFont val="Arial"/>
        <family val="2"/>
      </rPr>
      <t>Utprøving av eksterne elever</t>
    </r>
    <r>
      <rPr>
        <sz val="10"/>
        <color rgb="FF000000"/>
        <rFont val="Arial"/>
        <family val="2"/>
      </rPr>
      <t>/møterom</t>
    </r>
  </si>
  <si>
    <t>Kurs-/møterom</t>
  </si>
  <si>
    <t>Direkte tilgang fra vestibyle</t>
  </si>
  <si>
    <t>Legges med foldevegg mot personalrom</t>
  </si>
  <si>
    <t>Inkl. pc-plasser for assistenter</t>
  </si>
  <si>
    <r>
      <rPr>
        <sz val="10"/>
        <rFont val="Arial"/>
        <family val="2"/>
      </rPr>
      <t>Grupperom aktivitetsled</t>
    </r>
    <r>
      <rPr>
        <sz val="10"/>
        <color rgb="FF000000"/>
        <rFont val="Arial"/>
        <family val="2"/>
      </rPr>
      <t>ere</t>
    </r>
  </si>
  <si>
    <t>Møterom for inntil 8 personer</t>
  </si>
  <si>
    <t>Møterom for inntil 12 personer</t>
  </si>
  <si>
    <t>Separat dame og herre, låsbare skap til alle, dusj.</t>
  </si>
  <si>
    <t>Kontorer utadrettet virksomhet</t>
  </si>
  <si>
    <t>Materiellrom basseng</t>
  </si>
  <si>
    <t>Garderobe elever</t>
  </si>
  <si>
    <t>HCWC + 1 for hvert kjønn, enkel garderobe</t>
  </si>
  <si>
    <t>WC/garderobe besøkende</t>
  </si>
  <si>
    <t>Mediekrok/AKS ungdommer</t>
  </si>
  <si>
    <r>
      <rPr>
        <sz val="8"/>
        <rFont val="Arial"/>
        <family val="2"/>
      </rPr>
      <t>Inkl. rampe. Plasseres i utkant av skolevolu</t>
    </r>
    <r>
      <rPr>
        <sz val="8"/>
        <color rgb="FF000000"/>
        <rFont val="Arial"/>
        <family val="2"/>
      </rPr>
      <t>met, med både ekstern og intern adkomst.</t>
    </r>
  </si>
  <si>
    <t>Arbeidsplasser i kontorlandskap, stillerom inkl. i arealet</t>
  </si>
  <si>
    <t>80 plasser, 0,9 m2 pr plass + manøvrering</t>
  </si>
  <si>
    <t>Multiaktivitetsrom</t>
  </si>
  <si>
    <t>Vindfang/grovgarderobe</t>
  </si>
  <si>
    <t>Sum barnehage</t>
  </si>
  <si>
    <t>Spiserom avdeling</t>
  </si>
  <si>
    <t>4 avdelinger à 4 barn
8-12 barn</t>
  </si>
  <si>
    <t>samlet inntil 16 barn</t>
  </si>
  <si>
    <t>Felles kjøkken</t>
  </si>
  <si>
    <t>Felles opphold</t>
  </si>
  <si>
    <t>Bad/stellerom</t>
  </si>
  <si>
    <t>Musikk/fysioterapi</t>
  </si>
  <si>
    <t>Datarom/ergoterapi</t>
  </si>
  <si>
    <t>Resepsjon, 2 arbeidsplasser, 1 stillearbeidsplass</t>
  </si>
  <si>
    <t>Vaskerom</t>
  </si>
  <si>
    <t>Garderobe</t>
  </si>
  <si>
    <t>Ett hvilerom til hver av to avdelinger</t>
  </si>
  <si>
    <t>Vurdere om dette skal samlokaliseres med skolen</t>
  </si>
  <si>
    <t>Kun yttertøygarderobe. I tillegg kommer garderobe/dusj ansatte felles med skolen.</t>
  </si>
  <si>
    <t>For trafikk inn/ut til lekearealer.</t>
  </si>
  <si>
    <t>Skal ha vaskemaskin.</t>
  </si>
  <si>
    <t>Medisinsk utstyr mm.</t>
  </si>
  <si>
    <t>2 avdelinger deler bad. Stellebenk, dusjbenk, wc.</t>
  </si>
  <si>
    <r>
      <rPr>
        <b/>
        <sz val="9.5"/>
        <rFont val="Arial"/>
        <family val="2"/>
      </rPr>
      <t xml:space="preserve">Normering elever: 83 elever fordelt på 12 klasser med gj.snitt 6-8 i hver klasse </t>
    </r>
    <r>
      <rPr>
        <b/>
        <sz val="9.5"/>
        <color rgb="FF000000"/>
        <rFont val="Arial"/>
        <family val="2"/>
      </rPr>
      <t>(3 småtrinn, 3 mellomtrinn, 4 ungdomstrinn og 2 vgs)</t>
    </r>
  </si>
  <si>
    <r>
      <rPr>
        <sz val="10"/>
        <rFont val="Arial"/>
        <family val="2"/>
      </rPr>
      <t>Garderobe</t>
    </r>
    <r>
      <rPr>
        <sz val="10"/>
        <color rgb="FF000000"/>
        <rFont val="Arial"/>
        <family val="2"/>
      </rPr>
      <t xml:space="preserve"> elever</t>
    </r>
  </si>
  <si>
    <t>Dusjmulighet, stellebenk og wc</t>
  </si>
  <si>
    <r>
      <t>Medisinskap, lager skolemateriell mm.</t>
    </r>
    <r>
      <rPr>
        <sz val="8"/>
        <color rgb="FFFF0000"/>
        <rFont val="Arial"/>
        <family val="2"/>
      </rPr>
      <t xml:space="preserve"> </t>
    </r>
  </si>
  <si>
    <t>Funksjon dobbeltbase</t>
  </si>
  <si>
    <r>
      <rPr>
        <b/>
        <sz val="10"/>
        <rFont val="Arial"/>
        <family val="2"/>
      </rPr>
      <t>Sum, funksjon</t>
    </r>
    <r>
      <rPr>
        <b/>
        <sz val="10"/>
        <color rgb="FF000000"/>
        <rFont val="Arial"/>
        <family val="2"/>
      </rPr>
      <t xml:space="preserve"> én base</t>
    </r>
  </si>
  <si>
    <t>To toaletter, garderobe for yttertøy.</t>
  </si>
  <si>
    <t>Lager for bilseter, bager mm.</t>
  </si>
  <si>
    <t>Lager form &amp; farge</t>
  </si>
  <si>
    <t>Aktivitetsrom form &amp; farge</t>
  </si>
  <si>
    <t>Dagliglivstrening</t>
  </si>
  <si>
    <t>Deles i 2 med foldevegg.</t>
  </si>
  <si>
    <t xml:space="preserve">7 m2 pr lærerm. 30 m2 arbeidsrom + 12 m2 til stillerom mm. </t>
  </si>
  <si>
    <r>
      <rPr>
        <sz val="8"/>
        <rFont val="Arial"/>
        <family val="2"/>
      </rPr>
      <t>Ved hovedinngang og biinnganger fra uteareal som brukes av elever, kan underd</t>
    </r>
    <r>
      <rPr>
        <sz val="8"/>
        <color rgb="FF000000"/>
        <rFont val="Arial"/>
        <family val="2"/>
      </rPr>
      <t>eles evt. samles.</t>
    </r>
  </si>
  <si>
    <t>Inntil 40 hjelpemidler (5 til hver elev)</t>
  </si>
  <si>
    <t>Elevtoalett</t>
  </si>
  <si>
    <t>Adkomsttorg</t>
  </si>
  <si>
    <t>I tilknytning til adkomsttorget.</t>
  </si>
  <si>
    <t>2 av disse hører til gymsal, 2 til basssenget</t>
  </si>
  <si>
    <t>Et dusjrom til hver garderobe, 4 dusjer i hvert dusjrom.</t>
  </si>
  <si>
    <t>Ett HCWC til hver garderobe.</t>
  </si>
  <si>
    <t>2 av disse hører til gymsal, 2 til basseng. Inkl dusj og WC.</t>
  </si>
  <si>
    <t xml:space="preserve">Kan deles i to saler. </t>
  </si>
  <si>
    <t>Ankomstareal, møteplass.</t>
  </si>
  <si>
    <t>Ca 80 hjelpemidler.</t>
  </si>
  <si>
    <r>
      <rPr>
        <sz val="10"/>
        <rFont val="Arial"/>
        <family val="2"/>
      </rPr>
      <t>Garderobe lærer</t>
    </r>
    <r>
      <rPr>
        <sz val="10"/>
        <color rgb="FF000000"/>
        <rFont val="Arial"/>
        <family val="2"/>
      </rPr>
      <t>/voksne</t>
    </r>
  </si>
  <si>
    <t>Følger</t>
  </si>
  <si>
    <t>SKOK</t>
  </si>
  <si>
    <t>x</t>
  </si>
  <si>
    <t>(UDE)</t>
  </si>
  <si>
    <t>Antall tappesteder vurderes.</t>
  </si>
  <si>
    <t>Fjernarkiv</t>
  </si>
  <si>
    <t>Grupperom</t>
  </si>
  <si>
    <t>(6-8 elever)</t>
  </si>
  <si>
    <t>Kan variere fra 10-15 m2</t>
  </si>
  <si>
    <t>Kontor/behandling logoped</t>
  </si>
  <si>
    <t>Bruttoareal ved brutto/netto-­faktor 2,0.</t>
  </si>
  <si>
    <t xml:space="preserve">Bruttoareal ved brutto/netto-­faktor 1,8. Det styres etter nettoareal, ikke brutto. </t>
  </si>
  <si>
    <t>Flerkontor/landskap for 8 personer, 6 m2 pr. person.</t>
  </si>
  <si>
    <t xml:space="preserve">Flerkontor/landskap for 2 personer, 6 m2 pr. person. </t>
  </si>
  <si>
    <t xml:space="preserve">Må ligge lett tilgjengelig for elever. </t>
  </si>
  <si>
    <t>Rev. 25.2.2020</t>
  </si>
  <si>
    <t>1 stk generelt hjemmeområde
6-8 elever</t>
  </si>
  <si>
    <t>Fellesrom 2 hjemmeområder</t>
  </si>
  <si>
    <t>Totalt 6 doble hjemmeområder</t>
  </si>
  <si>
    <t>Sum hjemmeområder</t>
  </si>
  <si>
    <t>Sum fellesrom hjemmeområder</t>
  </si>
  <si>
    <t>pers.</t>
  </si>
  <si>
    <t>Læringsrom</t>
  </si>
  <si>
    <t>Oppholdsrom avdeling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</si>
</sst>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rgb="FF000000"/>
      <name val="Calibri"/>
    </font>
    <font>
      <sz val="15.5"/>
      <color rgb="FF000000"/>
      <name val="Arial"/>
      <family val="2"/>
    </font>
    <font>
      <sz val="9.5"/>
      <color rgb="FF000000"/>
      <name val="Arial"/>
      <family val="2"/>
    </font>
    <font>
      <b/>
      <sz val="9.5"/>
      <color rgb="FF000000"/>
      <name val="Arial"/>
      <family val="2"/>
    </font>
    <font>
      <sz val="8"/>
      <color rgb="FF000000"/>
      <name val="Arial"/>
      <family val="2"/>
    </font>
    <font>
      <sz val="15.5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2" xfId="0" applyFont="1" applyBorder="1" applyAlignment="1">
      <alignment horizontal="right" vertical="center" wrapText="1" indent="2"/>
    </xf>
    <xf numFmtId="0" fontId="4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6" borderId="0" xfId="0" applyFill="1"/>
    <xf numFmtId="0" fontId="3" fillId="6" borderId="4" xfId="0" applyFont="1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top" wrapText="1"/>
    </xf>
    <xf numFmtId="0" fontId="10" fillId="8" borderId="2" xfId="0" applyFont="1" applyFill="1" applyBorder="1" applyAlignment="1">
      <alignment horizontal="left" vertical="top" wrapText="1"/>
    </xf>
    <xf numFmtId="0" fontId="10" fillId="9" borderId="2" xfId="0" applyFont="1" applyFill="1" applyBorder="1" applyAlignment="1">
      <alignment horizontal="left" vertical="top" wrapText="1"/>
    </xf>
    <xf numFmtId="0" fontId="10" fillId="0" borderId="0" xfId="0" applyFont="1"/>
    <xf numFmtId="0" fontId="11" fillId="0" borderId="2" xfId="0" applyFont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center" wrapText="1"/>
    </xf>
    <xf numFmtId="1" fontId="11" fillId="0" borderId="2" xfId="0" applyNumberFormat="1" applyFont="1" applyBorder="1" applyAlignment="1">
      <alignment horizontal="right" vertical="center" wrapText="1" indent="3"/>
    </xf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right" vertical="center" wrapText="1" indent="1"/>
    </xf>
    <xf numFmtId="0" fontId="11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  <xf numFmtId="1" fontId="11" fillId="5" borderId="2" xfId="0" applyNumberFormat="1" applyFont="1" applyFill="1" applyBorder="1" applyAlignment="1">
      <alignment horizontal="left" vertical="top" wrapText="1"/>
    </xf>
    <xf numFmtId="1" fontId="11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0" fontId="11" fillId="2" borderId="2" xfId="0" applyFont="1" applyFill="1" applyBorder="1" applyAlignment="1">
      <alignment horizontal="right" vertical="top" wrapText="1"/>
    </xf>
    <xf numFmtId="1" fontId="11" fillId="2" borderId="2" xfId="0" applyNumberFormat="1" applyFont="1" applyFill="1" applyBorder="1" applyAlignment="1">
      <alignment horizontal="right" wrapText="1"/>
    </xf>
    <xf numFmtId="164" fontId="11" fillId="2" borderId="2" xfId="0" applyNumberFormat="1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right" vertical="top" wrapText="1"/>
    </xf>
    <xf numFmtId="1" fontId="12" fillId="2" borderId="2" xfId="0" applyNumberFormat="1" applyFont="1" applyFill="1" applyBorder="1" applyAlignment="1">
      <alignment horizontal="left" vertical="top" wrapText="1"/>
    </xf>
    <xf numFmtId="164" fontId="12" fillId="2" borderId="2" xfId="0" applyNumberFormat="1" applyFont="1" applyFill="1" applyBorder="1" applyAlignment="1">
      <alignment horizontal="right" vertical="center" wrapText="1"/>
    </xf>
    <xf numFmtId="1" fontId="11" fillId="2" borderId="2" xfId="0" applyNumberFormat="1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left" vertical="top" wrapText="1"/>
    </xf>
    <xf numFmtId="164" fontId="12" fillId="0" borderId="2" xfId="0" applyNumberFormat="1" applyFont="1" applyBorder="1" applyAlignment="1">
      <alignment horizontal="right" vertical="center" wrapText="1"/>
    </xf>
    <xf numFmtId="0" fontId="11" fillId="4" borderId="2" xfId="0" applyFont="1" applyFill="1" applyBorder="1" applyAlignment="1">
      <alignment horizontal="right" vertical="top" wrapText="1"/>
    </xf>
    <xf numFmtId="1" fontId="11" fillId="4" borderId="2" xfId="0" applyNumberFormat="1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right" vertical="top" wrapText="1"/>
    </xf>
    <xf numFmtId="164" fontId="11" fillId="3" borderId="2" xfId="0" applyNumberFormat="1" applyFont="1" applyFill="1" applyBorder="1" applyAlignment="1">
      <alignment horizontal="right" vertical="center" wrapText="1"/>
    </xf>
    <xf numFmtId="1" fontId="11" fillId="3" borderId="2" xfId="0" applyNumberFormat="1" applyFont="1" applyFill="1" applyBorder="1" applyAlignment="1">
      <alignment horizontal="right" vertical="center" wrapText="1"/>
    </xf>
    <xf numFmtId="1" fontId="11" fillId="3" borderId="2" xfId="0" applyNumberFormat="1" applyFont="1" applyFill="1" applyBorder="1" applyAlignment="1">
      <alignment horizontal="left" vertical="top" wrapText="1"/>
    </xf>
    <xf numFmtId="164" fontId="12" fillId="3" borderId="2" xfId="0" applyNumberFormat="1" applyFont="1" applyFill="1" applyBorder="1" applyAlignment="1">
      <alignment horizontal="right" vertical="center" wrapText="1"/>
    </xf>
    <xf numFmtId="164" fontId="11" fillId="4" borderId="2" xfId="0" applyNumberFormat="1" applyFont="1" applyFill="1" applyBorder="1" applyAlignment="1">
      <alignment horizontal="right" vertical="center" wrapText="1"/>
    </xf>
    <xf numFmtId="1" fontId="11" fillId="4" borderId="2" xfId="0" applyNumberFormat="1" applyFont="1" applyFill="1" applyBorder="1" applyAlignment="1">
      <alignment horizontal="right" vertical="center" wrapText="1"/>
    </xf>
    <xf numFmtId="1" fontId="11" fillId="6" borderId="2" xfId="0" applyNumberFormat="1" applyFont="1" applyFill="1" applyBorder="1" applyAlignment="1">
      <alignment horizontal="right" vertical="center" wrapText="1"/>
    </xf>
    <xf numFmtId="164" fontId="11" fillId="6" borderId="2" xfId="0" applyNumberFormat="1" applyFont="1" applyFill="1" applyBorder="1" applyAlignment="1">
      <alignment horizontal="right" vertical="center" wrapText="1"/>
    </xf>
    <xf numFmtId="0" fontId="11" fillId="6" borderId="2" xfId="0" applyFont="1" applyFill="1" applyBorder="1" applyAlignment="1">
      <alignment horizontal="right" vertical="top" wrapText="1"/>
    </xf>
    <xf numFmtId="164" fontId="11" fillId="6" borderId="2" xfId="0" applyNumberFormat="1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right" vertical="center" wrapText="1"/>
    </xf>
    <xf numFmtId="1" fontId="11" fillId="6" borderId="2" xfId="0" applyNumberFormat="1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right" vertical="top" wrapText="1"/>
    </xf>
    <xf numFmtId="164" fontId="11" fillId="7" borderId="2" xfId="0" applyNumberFormat="1" applyFont="1" applyFill="1" applyBorder="1" applyAlignment="1">
      <alignment horizontal="right" vertical="center" wrapText="1"/>
    </xf>
    <xf numFmtId="1" fontId="11" fillId="7" borderId="2" xfId="0" applyNumberFormat="1" applyFont="1" applyFill="1" applyBorder="1" applyAlignment="1">
      <alignment horizontal="right" vertical="center" wrapText="1"/>
    </xf>
    <xf numFmtId="1" fontId="11" fillId="7" borderId="2" xfId="0" applyNumberFormat="1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right" vertical="top" wrapText="1"/>
    </xf>
    <xf numFmtId="0" fontId="11" fillId="8" borderId="2" xfId="0" applyFont="1" applyFill="1" applyBorder="1" applyAlignment="1">
      <alignment horizontal="left" vertical="top" wrapText="1"/>
    </xf>
    <xf numFmtId="1" fontId="11" fillId="8" borderId="2" xfId="0" applyNumberFormat="1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right" vertical="top" wrapText="1"/>
    </xf>
    <xf numFmtId="0" fontId="11" fillId="9" borderId="2" xfId="0" applyFont="1" applyFill="1" applyBorder="1" applyAlignment="1">
      <alignment horizontal="left" vertical="top" wrapText="1"/>
    </xf>
    <xf numFmtId="1" fontId="11" fillId="9" borderId="2" xfId="0" applyNumberFormat="1" applyFont="1" applyFill="1" applyBorder="1" applyAlignment="1">
      <alignment horizontal="left" vertical="top" wrapText="1"/>
    </xf>
    <xf numFmtId="1" fontId="11" fillId="9" borderId="2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1" fillId="0" borderId="0" xfId="0" applyFont="1"/>
    <xf numFmtId="1" fontId="11" fillId="0" borderId="0" xfId="0" applyNumberFormat="1" applyFont="1"/>
    <xf numFmtId="164" fontId="12" fillId="4" borderId="2" xfId="0" applyNumberFormat="1" applyFont="1" applyFill="1" applyBorder="1" applyAlignment="1">
      <alignment horizontal="right" vertical="center" wrapText="1"/>
    </xf>
    <xf numFmtId="164" fontId="11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2" fillId="9" borderId="2" xfId="0" applyFont="1" applyFill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right" vertical="center" wrapText="1" indent="3"/>
    </xf>
    <xf numFmtId="164" fontId="12" fillId="0" borderId="2" xfId="0" applyNumberFormat="1" applyFont="1" applyBorder="1" applyAlignment="1">
      <alignment horizontal="right" vertical="center" wrapText="1" indent="2"/>
    </xf>
    <xf numFmtId="164" fontId="11" fillId="5" borderId="2" xfId="0" applyNumberFormat="1" applyFont="1" applyFill="1" applyBorder="1" applyAlignment="1">
      <alignment horizontal="left" vertical="top" wrapText="1"/>
    </xf>
    <xf numFmtId="164" fontId="11" fillId="0" borderId="0" xfId="0" applyNumberFormat="1" applyFont="1"/>
    <xf numFmtId="164" fontId="12" fillId="6" borderId="2" xfId="0" applyNumberFormat="1" applyFont="1" applyFill="1" applyBorder="1" applyAlignment="1">
      <alignment horizontal="right" vertical="center" wrapText="1"/>
    </xf>
    <xf numFmtId="164" fontId="12" fillId="7" borderId="2" xfId="0" applyNumberFormat="1" applyFont="1" applyFill="1" applyBorder="1" applyAlignment="1">
      <alignment horizontal="right" vertical="center" wrapText="1"/>
    </xf>
    <xf numFmtId="164" fontId="12" fillId="8" borderId="2" xfId="0" applyNumberFormat="1" applyFont="1" applyFill="1" applyBorder="1" applyAlignment="1">
      <alignment horizontal="right" vertical="center" wrapText="1"/>
    </xf>
    <xf numFmtId="164" fontId="11" fillId="9" borderId="2" xfId="0" applyNumberFormat="1" applyFont="1" applyFill="1" applyBorder="1" applyAlignment="1">
      <alignment horizontal="left" vertical="top" wrapText="1"/>
    </xf>
    <xf numFmtId="164" fontId="11" fillId="9" borderId="2" xfId="0" applyNumberFormat="1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left" vertical="top" wrapText="1"/>
    </xf>
    <xf numFmtId="0" fontId="12" fillId="10" borderId="2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right" vertical="top" wrapText="1"/>
    </xf>
    <xf numFmtId="1" fontId="11" fillId="10" borderId="2" xfId="0" applyNumberFormat="1" applyFont="1" applyFill="1" applyBorder="1" applyAlignment="1">
      <alignment horizontal="left" vertical="top" wrapText="1"/>
    </xf>
    <xf numFmtId="164" fontId="12" fillId="10" borderId="2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0" fillId="1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center" wrapText="1"/>
    </xf>
    <xf numFmtId="0" fontId="0" fillId="10" borderId="0" xfId="0" applyFill="1"/>
    <xf numFmtId="0" fontId="7" fillId="5" borderId="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 wrapText="1"/>
    </xf>
    <xf numFmtId="0" fontId="4" fillId="0" borderId="0" xfId="0" applyFont="1"/>
    <xf numFmtId="0" fontId="8" fillId="2" borderId="2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right" vertical="center" wrapText="1"/>
    </xf>
    <xf numFmtId="164" fontId="11" fillId="0" borderId="2" xfId="0" applyNumberFormat="1" applyFont="1" applyBorder="1" applyAlignment="1">
      <alignment horizontal="right" vertical="center" wrapText="1"/>
    </xf>
    <xf numFmtId="1" fontId="11" fillId="0" borderId="2" xfId="0" applyNumberFormat="1" applyFont="1" applyBorder="1" applyAlignment="1">
      <alignment horizontal="right" vertical="center" wrapText="1"/>
    </xf>
    <xf numFmtId="0" fontId="10" fillId="6" borderId="7" xfId="0" applyFont="1" applyFill="1" applyBorder="1" applyAlignment="1">
      <alignment horizontal="left" vertical="top" wrapText="1"/>
    </xf>
    <xf numFmtId="0" fontId="11" fillId="6" borderId="4" xfId="0" applyFont="1" applyFill="1" applyBorder="1" applyAlignment="1">
      <alignment horizontal="right" vertical="top" wrapText="1"/>
    </xf>
    <xf numFmtId="164" fontId="11" fillId="6" borderId="4" xfId="0" applyNumberFormat="1" applyFont="1" applyFill="1" applyBorder="1" applyAlignment="1">
      <alignment horizontal="right" vertical="center" wrapText="1"/>
    </xf>
    <xf numFmtId="1" fontId="11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left" vertical="top" wrapText="1"/>
    </xf>
    <xf numFmtId="0" fontId="10" fillId="6" borderId="9" xfId="0" applyFont="1" applyFill="1" applyBorder="1" applyAlignment="1">
      <alignment horizontal="left" vertical="top" wrapText="1"/>
    </xf>
    <xf numFmtId="1" fontId="11" fillId="6" borderId="6" xfId="0" applyNumberFormat="1" applyFont="1" applyFill="1" applyBorder="1" applyAlignment="1">
      <alignment horizontal="right" vertical="center" wrapText="1"/>
    </xf>
    <xf numFmtId="164" fontId="11" fillId="6" borderId="6" xfId="0" applyNumberFormat="1" applyFont="1" applyFill="1" applyBorder="1" applyAlignment="1">
      <alignment horizontal="righ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0" fontId="13" fillId="6" borderId="4" xfId="0" applyFont="1" applyFill="1" applyBorder="1" applyAlignment="1">
      <alignment horizontal="left" vertical="center" wrapText="1"/>
    </xf>
    <xf numFmtId="164" fontId="12" fillId="6" borderId="4" xfId="0" applyNumberFormat="1" applyFont="1" applyFill="1" applyBorder="1" applyAlignment="1">
      <alignment horizontal="right" vertical="center" wrapText="1"/>
    </xf>
    <xf numFmtId="0" fontId="3" fillId="7" borderId="5" xfId="0" applyFont="1" applyFill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left" vertical="center" wrapText="1"/>
    </xf>
    <xf numFmtId="164" fontId="12" fillId="2" borderId="2" xfId="0" applyNumberFormat="1" applyFont="1" applyFill="1" applyBorder="1" applyAlignment="1">
      <alignment horizontal="left" vertical="top" wrapText="1"/>
    </xf>
    <xf numFmtId="164" fontId="11" fillId="3" borderId="2" xfId="0" applyNumberFormat="1" applyFont="1" applyFill="1" applyBorder="1" applyAlignment="1">
      <alignment horizontal="left" vertical="top" wrapText="1"/>
    </xf>
    <xf numFmtId="164" fontId="11" fillId="10" borderId="2" xfId="0" applyNumberFormat="1" applyFont="1" applyFill="1" applyBorder="1" applyAlignment="1">
      <alignment horizontal="left" vertical="top" wrapText="1"/>
    </xf>
    <xf numFmtId="164" fontId="11" fillId="4" borderId="2" xfId="0" applyNumberFormat="1" applyFont="1" applyFill="1" applyBorder="1" applyAlignment="1">
      <alignment horizontal="left" vertical="top" wrapText="1"/>
    </xf>
    <xf numFmtId="164" fontId="11" fillId="6" borderId="2" xfId="0" applyNumberFormat="1" applyFont="1" applyFill="1" applyBorder="1" applyAlignment="1">
      <alignment horizontal="left" vertical="top" wrapText="1"/>
    </xf>
    <xf numFmtId="164" fontId="11" fillId="7" borderId="2" xfId="0" applyNumberFormat="1" applyFont="1" applyFill="1" applyBorder="1" applyAlignment="1">
      <alignment horizontal="left" vertical="top" wrapText="1"/>
    </xf>
    <xf numFmtId="164" fontId="11" fillId="8" borderId="2" xfId="0" applyNumberFormat="1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left" vertical="top"/>
    </xf>
    <xf numFmtId="1" fontId="11" fillId="0" borderId="2" xfId="0" applyNumberFormat="1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3" fillId="2" borderId="8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center" vertical="top" wrapText="1"/>
    </xf>
    <xf numFmtId="164" fontId="12" fillId="2" borderId="2" xfId="0" applyNumberFormat="1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top"/>
    </xf>
    <xf numFmtId="164" fontId="11" fillId="5" borderId="2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top" wrapText="1"/>
    </xf>
    <xf numFmtId="164" fontId="11" fillId="2" borderId="2" xfId="0" applyNumberFormat="1" applyFont="1" applyFill="1" applyBorder="1" applyAlignment="1">
      <alignment horizont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2" fillId="10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164" fontId="12" fillId="4" borderId="2" xfId="0" applyNumberFormat="1" applyFont="1" applyFill="1" applyBorder="1" applyAlignment="1">
      <alignment horizontal="center" vertical="center" wrapText="1"/>
    </xf>
    <xf numFmtId="164" fontId="11" fillId="6" borderId="4" xfId="0" applyNumberFormat="1" applyFont="1" applyFill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center" vertical="center" wrapText="1"/>
    </xf>
    <xf numFmtId="164" fontId="12" fillId="6" borderId="4" xfId="0" applyNumberFormat="1" applyFont="1" applyFill="1" applyBorder="1" applyAlignment="1">
      <alignment horizontal="center" vertical="center" wrapText="1"/>
    </xf>
    <xf numFmtId="164" fontId="11" fillId="6" borderId="6" xfId="0" applyNumberFormat="1" applyFont="1" applyFill="1" applyBorder="1" applyAlignment="1">
      <alignment horizontal="center" vertical="center" wrapText="1"/>
    </xf>
    <xf numFmtId="164" fontId="12" fillId="6" borderId="2" xfId="0" applyNumberFormat="1" applyFont="1" applyFill="1" applyBorder="1" applyAlignment="1">
      <alignment horizontal="center" vertical="center" wrapText="1"/>
    </xf>
    <xf numFmtId="164" fontId="11" fillId="7" borderId="2" xfId="0" applyNumberFormat="1" applyFont="1" applyFill="1" applyBorder="1" applyAlignment="1">
      <alignment horizontal="center" vertical="center" wrapText="1"/>
    </xf>
    <xf numFmtId="164" fontId="12" fillId="7" borderId="2" xfId="0" applyNumberFormat="1" applyFont="1" applyFill="1" applyBorder="1" applyAlignment="1">
      <alignment horizontal="center" vertical="center" wrapText="1"/>
    </xf>
    <xf numFmtId="164" fontId="12" fillId="8" borderId="2" xfId="0" applyNumberFormat="1" applyFont="1" applyFill="1" applyBorder="1" applyAlignment="1">
      <alignment horizontal="center" vertical="center" wrapText="1"/>
    </xf>
    <xf numFmtId="164" fontId="11" fillId="9" borderId="2" xfId="0" applyNumberFormat="1" applyFont="1" applyFill="1" applyBorder="1" applyAlignment="1">
      <alignment horizontal="center" vertical="top" wrapText="1"/>
    </xf>
    <xf numFmtId="164" fontId="11" fillId="9" borderId="2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/>
    </xf>
    <xf numFmtId="0" fontId="14" fillId="6" borderId="4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31"/>
  <sheetViews>
    <sheetView tabSelected="1" topLeftCell="A79" zoomScale="118" zoomScaleNormal="118" workbookViewId="0">
      <selection activeCell="C38" sqref="C38"/>
    </sheetView>
  </sheetViews>
  <sheetFormatPr baseColWidth="10" defaultColWidth="9.140625" defaultRowHeight="15" x14ac:dyDescent="0.25"/>
  <cols>
    <col min="1" max="1" width="28.42578125" style="34" customWidth="1"/>
    <col min="2" max="2" width="10.7109375" style="34" customWidth="1"/>
    <col min="3" max="3" width="31.28515625" style="85" customWidth="1"/>
    <col min="4" max="4" width="8.7109375" style="84" customWidth="1"/>
    <col min="5" max="5" width="13.140625" style="117" customWidth="1"/>
    <col min="6" max="6" width="7.85546875" style="86" customWidth="1"/>
    <col min="7" max="8" width="9.42578125" style="117" customWidth="1"/>
    <col min="9" max="9" width="7.28515625" style="219" customWidth="1"/>
    <col min="10" max="10" width="44" style="154" customWidth="1"/>
  </cols>
  <sheetData>
    <row r="1" spans="1:10" ht="14.45" customHeight="1" x14ac:dyDescent="0.25">
      <c r="A1" s="22"/>
      <c r="B1" s="23"/>
      <c r="C1" s="36"/>
      <c r="D1" s="35"/>
      <c r="E1" s="113"/>
      <c r="F1" s="37"/>
      <c r="G1" s="113"/>
      <c r="H1" s="113"/>
      <c r="I1" s="196"/>
      <c r="J1" s="146"/>
    </row>
    <row r="2" spans="1:10" ht="20.85" customHeight="1" x14ac:dyDescent="0.25">
      <c r="A2" s="222" t="s">
        <v>12</v>
      </c>
      <c r="B2" s="222"/>
      <c r="C2" s="222"/>
      <c r="D2" s="222"/>
      <c r="E2" s="222"/>
      <c r="F2" s="222"/>
      <c r="G2" s="222"/>
      <c r="H2" s="222"/>
      <c r="I2" s="222"/>
      <c r="J2" s="223"/>
    </row>
    <row r="3" spans="1:10" ht="20.85" customHeight="1" x14ac:dyDescent="0.25">
      <c r="A3" s="11" t="s">
        <v>160</v>
      </c>
      <c r="B3" s="23"/>
      <c r="C3" s="96"/>
      <c r="D3" s="38"/>
      <c r="E3" s="157"/>
      <c r="F3" s="39"/>
      <c r="G3" s="114"/>
      <c r="H3" s="114"/>
      <c r="I3" s="197"/>
      <c r="J3" s="146"/>
    </row>
    <row r="4" spans="1:10" ht="15.75" customHeight="1" x14ac:dyDescent="0.25">
      <c r="A4" s="22"/>
      <c r="B4" s="23"/>
      <c r="C4" s="36"/>
      <c r="D4" s="35"/>
      <c r="E4" s="113"/>
      <c r="F4" s="37"/>
      <c r="G4" s="113"/>
      <c r="H4" s="113"/>
      <c r="I4" s="196"/>
      <c r="J4" s="146"/>
    </row>
    <row r="5" spans="1:10" ht="12.95" customHeight="1" x14ac:dyDescent="0.25">
      <c r="A5" s="189" t="s">
        <v>119</v>
      </c>
      <c r="B5" s="189"/>
      <c r="C5" s="189"/>
      <c r="D5" s="189"/>
      <c r="E5" s="186"/>
      <c r="F5" s="187"/>
      <c r="G5" s="186"/>
      <c r="H5" s="186"/>
      <c r="I5" s="198"/>
      <c r="J5" s="188"/>
    </row>
    <row r="6" spans="1:10" ht="10.9" customHeight="1" x14ac:dyDescent="0.25">
      <c r="A6" s="22"/>
      <c r="B6" s="23"/>
      <c r="C6" s="36"/>
      <c r="D6" s="35"/>
      <c r="E6" s="113"/>
      <c r="F6" s="37"/>
      <c r="G6" s="113"/>
      <c r="H6" s="113"/>
      <c r="I6" s="196"/>
      <c r="J6" s="146"/>
    </row>
    <row r="7" spans="1:10" ht="18" customHeight="1" x14ac:dyDescent="0.25">
      <c r="A7" s="22"/>
      <c r="B7" s="23"/>
      <c r="C7" s="36"/>
      <c r="D7" s="40" t="s">
        <v>17</v>
      </c>
      <c r="E7" s="173" t="s">
        <v>18</v>
      </c>
      <c r="F7" s="42" t="s">
        <v>17</v>
      </c>
      <c r="G7" s="115" t="s">
        <v>19</v>
      </c>
      <c r="H7" s="115"/>
      <c r="I7" s="195" t="s">
        <v>145</v>
      </c>
      <c r="J7" s="13" t="s">
        <v>54</v>
      </c>
    </row>
    <row r="8" spans="1:10" ht="13.7" customHeight="1" x14ac:dyDescent="0.25">
      <c r="A8" s="15" t="s">
        <v>0</v>
      </c>
      <c r="B8" s="1" t="s">
        <v>1</v>
      </c>
      <c r="C8" s="41" t="s">
        <v>27</v>
      </c>
      <c r="D8" s="229" t="s">
        <v>166</v>
      </c>
      <c r="E8" s="57" t="s">
        <v>20</v>
      </c>
      <c r="F8" s="42" t="s">
        <v>21</v>
      </c>
      <c r="G8" s="57" t="s">
        <v>22</v>
      </c>
      <c r="H8" s="57"/>
      <c r="I8" s="195" t="s">
        <v>146</v>
      </c>
      <c r="J8" s="146"/>
    </row>
    <row r="9" spans="1:10" ht="13.5" customHeight="1" x14ac:dyDescent="0.25">
      <c r="A9" s="22"/>
      <c r="B9" s="23"/>
      <c r="C9" s="36"/>
      <c r="D9" s="35"/>
      <c r="E9" s="173" t="s">
        <v>23</v>
      </c>
      <c r="F9" s="37"/>
      <c r="G9" s="115" t="s">
        <v>24</v>
      </c>
      <c r="H9" s="115"/>
      <c r="I9" s="195" t="s">
        <v>148</v>
      </c>
      <c r="J9" s="146"/>
    </row>
    <row r="10" spans="1:10" ht="13.9" customHeight="1" x14ac:dyDescent="0.25">
      <c r="A10" s="139" t="s">
        <v>2</v>
      </c>
      <c r="B10" s="24"/>
      <c r="C10" s="44"/>
      <c r="D10" s="43"/>
      <c r="E10" s="116"/>
      <c r="F10" s="45"/>
      <c r="G10" s="116"/>
      <c r="H10" s="116"/>
      <c r="I10" s="199"/>
      <c r="J10" s="147"/>
    </row>
    <row r="11" spans="1:10" ht="14.25" customHeight="1" x14ac:dyDescent="0.25">
      <c r="A11" s="226" t="s">
        <v>161</v>
      </c>
      <c r="B11" s="138"/>
      <c r="C11" s="98" t="s">
        <v>167</v>
      </c>
      <c r="D11" s="46">
        <v>16</v>
      </c>
      <c r="E11" s="47">
        <v>50</v>
      </c>
      <c r="F11" s="46">
        <v>1</v>
      </c>
      <c r="G11" s="48">
        <f>E11*F11</f>
        <v>50</v>
      </c>
      <c r="H11" s="48"/>
      <c r="I11" s="200"/>
      <c r="J11" s="148"/>
    </row>
    <row r="12" spans="1:10" ht="13.9" customHeight="1" x14ac:dyDescent="0.25">
      <c r="A12" s="227"/>
      <c r="B12" s="138"/>
      <c r="C12" s="98" t="s">
        <v>151</v>
      </c>
      <c r="D12" s="46">
        <v>4</v>
      </c>
      <c r="E12" s="47">
        <v>12</v>
      </c>
      <c r="F12" s="46">
        <v>4</v>
      </c>
      <c r="G12" s="48">
        <f t="shared" ref="G12:G17" si="0">E12*F12</f>
        <v>48</v>
      </c>
      <c r="H12" s="48"/>
      <c r="I12" s="200"/>
      <c r="J12" s="148" t="s">
        <v>153</v>
      </c>
    </row>
    <row r="13" spans="1:10" ht="14.1" customHeight="1" x14ac:dyDescent="0.25">
      <c r="A13" s="140" t="s">
        <v>152</v>
      </c>
      <c r="B13" s="138"/>
      <c r="C13" s="97" t="s">
        <v>120</v>
      </c>
      <c r="D13" s="49"/>
      <c r="E13" s="47">
        <v>20</v>
      </c>
      <c r="F13" s="46">
        <v>1</v>
      </c>
      <c r="G13" s="48">
        <f t="shared" si="0"/>
        <v>20</v>
      </c>
      <c r="H13" s="48"/>
      <c r="I13" s="200"/>
      <c r="J13" s="3"/>
    </row>
    <row r="14" spans="1:10" ht="14.1" customHeight="1" x14ac:dyDescent="0.25">
      <c r="A14" s="140"/>
      <c r="B14" s="138"/>
      <c r="C14" s="98" t="s">
        <v>16</v>
      </c>
      <c r="D14" s="49"/>
      <c r="E14" s="47">
        <v>8</v>
      </c>
      <c r="F14" s="46">
        <v>1</v>
      </c>
      <c r="G14" s="48">
        <f t="shared" si="0"/>
        <v>8</v>
      </c>
      <c r="H14" s="48"/>
      <c r="I14" s="200"/>
      <c r="J14" s="148" t="s">
        <v>134</v>
      </c>
    </row>
    <row r="15" spans="1:10" ht="14.25" customHeight="1" x14ac:dyDescent="0.25">
      <c r="A15" s="140"/>
      <c r="B15" s="138"/>
      <c r="C15" s="98" t="s">
        <v>106</v>
      </c>
      <c r="D15" s="49"/>
      <c r="E15" s="47">
        <v>15</v>
      </c>
      <c r="F15" s="46">
        <v>1</v>
      </c>
      <c r="G15" s="48">
        <f t="shared" si="0"/>
        <v>15</v>
      </c>
      <c r="H15" s="48"/>
      <c r="I15" s="200"/>
      <c r="J15" s="16" t="s">
        <v>121</v>
      </c>
    </row>
    <row r="16" spans="1:10" ht="14.1" customHeight="1" x14ac:dyDescent="0.25">
      <c r="A16" s="140"/>
      <c r="B16" s="138"/>
      <c r="C16" s="97" t="s">
        <v>31</v>
      </c>
      <c r="D16" s="49"/>
      <c r="E16" s="47">
        <v>15</v>
      </c>
      <c r="F16" s="46">
        <v>1</v>
      </c>
      <c r="G16" s="48">
        <f t="shared" si="0"/>
        <v>15</v>
      </c>
      <c r="H16" s="48"/>
      <c r="I16" s="200"/>
      <c r="J16" s="16" t="s">
        <v>122</v>
      </c>
    </row>
    <row r="17" spans="1:10" ht="13.7" customHeight="1" x14ac:dyDescent="0.25">
      <c r="A17" s="140"/>
      <c r="B17" s="138"/>
      <c r="C17" s="97" t="s">
        <v>32</v>
      </c>
      <c r="D17" s="49"/>
      <c r="E17" s="47">
        <v>30</v>
      </c>
      <c r="F17" s="46">
        <v>2</v>
      </c>
      <c r="G17" s="48">
        <f t="shared" si="0"/>
        <v>60</v>
      </c>
      <c r="H17" s="48"/>
      <c r="I17" s="200"/>
      <c r="J17" s="148" t="s">
        <v>133</v>
      </c>
    </row>
    <row r="18" spans="1:10" ht="14.85" customHeight="1" x14ac:dyDescent="0.25">
      <c r="A18" s="140"/>
      <c r="B18" s="138"/>
      <c r="C18" s="99" t="s">
        <v>124</v>
      </c>
      <c r="D18" s="52"/>
      <c r="E18" s="174"/>
      <c r="F18" s="53"/>
      <c r="G18" s="54">
        <f>SUM(G11:G17)</f>
        <v>216</v>
      </c>
      <c r="H18" s="54"/>
      <c r="I18" s="201"/>
      <c r="J18" s="148"/>
    </row>
    <row r="19" spans="1:10" ht="14.85" customHeight="1" x14ac:dyDescent="0.25">
      <c r="A19" s="185"/>
      <c r="B19" s="138"/>
      <c r="C19" s="99" t="s">
        <v>123</v>
      </c>
      <c r="D19" s="52"/>
      <c r="E19" s="174"/>
      <c r="F19" s="53"/>
      <c r="G19" s="54">
        <f>G18*2</f>
        <v>432</v>
      </c>
      <c r="H19" s="54"/>
      <c r="I19" s="201"/>
      <c r="J19" s="148"/>
    </row>
    <row r="20" spans="1:10" ht="14.85" customHeight="1" x14ac:dyDescent="0.25">
      <c r="A20" s="185"/>
      <c r="B20" s="138"/>
      <c r="C20" s="99"/>
      <c r="D20" s="52"/>
      <c r="E20" s="174"/>
      <c r="F20" s="53"/>
      <c r="G20" s="54"/>
      <c r="H20" s="54"/>
      <c r="I20" s="201"/>
      <c r="J20" s="148"/>
    </row>
    <row r="21" spans="1:10" ht="14.1" customHeight="1" x14ac:dyDescent="0.25">
      <c r="A21" s="140" t="s">
        <v>162</v>
      </c>
      <c r="B21" s="138"/>
      <c r="C21" s="97" t="s">
        <v>30</v>
      </c>
      <c r="D21" s="49"/>
      <c r="E21" s="47">
        <v>15</v>
      </c>
      <c r="F21" s="46">
        <v>1</v>
      </c>
      <c r="G21" s="48">
        <f>E21*F21</f>
        <v>15</v>
      </c>
      <c r="H21" s="48"/>
      <c r="I21" s="200"/>
      <c r="J21" s="3" t="s">
        <v>125</v>
      </c>
    </row>
    <row r="22" spans="1:10" ht="14.25" customHeight="1" x14ac:dyDescent="0.25">
      <c r="A22" s="140"/>
      <c r="B22" s="138"/>
      <c r="C22" s="98" t="s">
        <v>59</v>
      </c>
      <c r="D22" s="156">
        <v>6</v>
      </c>
      <c r="E22" s="47">
        <f>6*7</f>
        <v>42</v>
      </c>
      <c r="F22" s="50">
        <v>1</v>
      </c>
      <c r="G22" s="48">
        <f>E22*F22</f>
        <v>42</v>
      </c>
      <c r="H22" s="48"/>
      <c r="I22" s="200" t="s">
        <v>147</v>
      </c>
      <c r="J22" s="193" t="s">
        <v>131</v>
      </c>
    </row>
    <row r="23" spans="1:10" ht="12.75" customHeight="1" x14ac:dyDescent="0.25">
      <c r="A23" s="190"/>
      <c r="B23" s="138"/>
      <c r="C23" s="98" t="s">
        <v>99</v>
      </c>
      <c r="D23" s="156"/>
      <c r="E23" s="47"/>
      <c r="F23" s="50"/>
      <c r="G23" s="48">
        <v>20</v>
      </c>
      <c r="H23" s="48"/>
      <c r="I23" s="200"/>
      <c r="J23" s="155"/>
    </row>
    <row r="24" spans="1:10" ht="14.25" customHeight="1" x14ac:dyDescent="0.25">
      <c r="A24" s="185"/>
      <c r="B24" s="138"/>
      <c r="C24" s="99" t="s">
        <v>165</v>
      </c>
      <c r="D24" s="52"/>
      <c r="E24" s="174"/>
      <c r="F24" s="53"/>
      <c r="G24" s="54">
        <f>SUM(G21:G23)</f>
        <v>77</v>
      </c>
      <c r="H24" s="54"/>
      <c r="I24" s="201"/>
      <c r="J24" s="148"/>
    </row>
    <row r="25" spans="1:10" ht="14.45" customHeight="1" x14ac:dyDescent="0.25">
      <c r="A25" s="185"/>
      <c r="B25" s="25"/>
      <c r="C25" s="191"/>
      <c r="D25" s="49"/>
      <c r="E25" s="56"/>
      <c r="F25" s="55"/>
      <c r="G25" s="192">
        <f>G19+G24</f>
        <v>509</v>
      </c>
      <c r="H25" s="56"/>
      <c r="I25" s="202"/>
      <c r="J25" s="148"/>
    </row>
    <row r="26" spans="1:10" ht="15.6" customHeight="1" x14ac:dyDescent="0.25">
      <c r="A26" s="228" t="s">
        <v>163</v>
      </c>
      <c r="B26" s="25"/>
      <c r="C26" s="183" t="s">
        <v>164</v>
      </c>
      <c r="D26" s="49"/>
      <c r="E26" s="56"/>
      <c r="F26" s="55"/>
      <c r="G26" s="56"/>
      <c r="H26" s="54">
        <f>G25*6</f>
        <v>3054</v>
      </c>
      <c r="I26" s="201"/>
      <c r="J26" s="3"/>
    </row>
    <row r="27" spans="1:10" ht="15.6" customHeight="1" x14ac:dyDescent="0.25">
      <c r="A27" s="6"/>
      <c r="B27" s="23"/>
      <c r="C27" s="41"/>
      <c r="D27" s="35"/>
      <c r="E27" s="113"/>
      <c r="F27" s="37"/>
      <c r="G27" s="57"/>
      <c r="H27" s="57"/>
      <c r="I27" s="195"/>
      <c r="J27" s="13"/>
    </row>
    <row r="28" spans="1:10" ht="27.75" customHeight="1" x14ac:dyDescent="0.25">
      <c r="A28" s="144" t="s">
        <v>15</v>
      </c>
      <c r="B28" s="24"/>
      <c r="C28" s="44"/>
      <c r="D28" s="43"/>
      <c r="E28" s="116"/>
      <c r="F28" s="45"/>
      <c r="G28" s="116"/>
      <c r="H28" s="116"/>
      <c r="I28" s="199"/>
      <c r="J28" s="147"/>
    </row>
    <row r="29" spans="1:10" ht="13.9" customHeight="1" x14ac:dyDescent="0.25">
      <c r="A29" s="145" t="s">
        <v>102</v>
      </c>
      <c r="B29" s="138"/>
      <c r="C29" s="97" t="s">
        <v>104</v>
      </c>
      <c r="D29" s="49"/>
      <c r="E29" s="47">
        <v>25</v>
      </c>
      <c r="F29" s="46">
        <v>1</v>
      </c>
      <c r="G29" s="48">
        <f>E29*F29</f>
        <v>25</v>
      </c>
      <c r="H29" s="48"/>
      <c r="I29" s="200"/>
      <c r="J29" s="3"/>
    </row>
    <row r="30" spans="1:10" ht="13.9" customHeight="1" x14ac:dyDescent="0.25">
      <c r="A30" s="140" t="s">
        <v>103</v>
      </c>
      <c r="B30" s="138"/>
      <c r="C30" s="97" t="s">
        <v>105</v>
      </c>
      <c r="D30" s="49"/>
      <c r="E30" s="47">
        <v>50</v>
      </c>
      <c r="F30" s="46">
        <v>1</v>
      </c>
      <c r="G30" s="48">
        <f>E30*F30</f>
        <v>50</v>
      </c>
      <c r="H30" s="48"/>
      <c r="I30" s="200"/>
      <c r="J30" s="3"/>
    </row>
    <row r="31" spans="1:10" ht="14.25" customHeight="1" x14ac:dyDescent="0.25">
      <c r="A31" s="140"/>
      <c r="B31" s="138"/>
      <c r="C31" s="98" t="s">
        <v>168</v>
      </c>
      <c r="D31" s="46"/>
      <c r="E31" s="47">
        <v>20</v>
      </c>
      <c r="F31" s="46">
        <v>4</v>
      </c>
      <c r="G31" s="48">
        <f>E31*F31</f>
        <v>80</v>
      </c>
      <c r="H31" s="48"/>
      <c r="I31" s="200"/>
      <c r="J31" s="148"/>
    </row>
    <row r="32" spans="1:10" ht="13.5" customHeight="1" x14ac:dyDescent="0.25">
      <c r="A32" s="140"/>
      <c r="B32" s="138"/>
      <c r="C32" s="98" t="s">
        <v>101</v>
      </c>
      <c r="D32" s="46"/>
      <c r="E32" s="47">
        <v>20</v>
      </c>
      <c r="F32" s="46">
        <v>4</v>
      </c>
      <c r="G32" s="48">
        <f t="shared" ref="G32:G45" si="1">E32*F32</f>
        <v>80</v>
      </c>
      <c r="H32" s="48"/>
      <c r="I32" s="200"/>
      <c r="J32" s="148"/>
    </row>
    <row r="33" spans="1:10" ht="13.7" customHeight="1" x14ac:dyDescent="0.25">
      <c r="A33" s="140"/>
      <c r="B33" s="138"/>
      <c r="C33" s="97" t="s">
        <v>67</v>
      </c>
      <c r="D33" s="46"/>
      <c r="E33" s="47">
        <v>12</v>
      </c>
      <c r="F33" s="46">
        <v>2</v>
      </c>
      <c r="G33" s="48">
        <f t="shared" si="1"/>
        <v>24</v>
      </c>
      <c r="H33" s="48"/>
      <c r="I33" s="200"/>
      <c r="J33" s="148" t="s">
        <v>112</v>
      </c>
    </row>
    <row r="34" spans="1:10" ht="14.1" customHeight="1" x14ac:dyDescent="0.25">
      <c r="A34" s="140"/>
      <c r="B34" s="138"/>
      <c r="C34" s="97" t="s">
        <v>33</v>
      </c>
      <c r="D34" s="49"/>
      <c r="E34" s="47">
        <v>12</v>
      </c>
      <c r="F34" s="46">
        <v>1</v>
      </c>
      <c r="G34" s="48">
        <f t="shared" si="1"/>
        <v>12</v>
      </c>
      <c r="H34" s="48"/>
      <c r="I34" s="200"/>
      <c r="J34" s="3"/>
    </row>
    <row r="35" spans="1:10" ht="13.9" customHeight="1" x14ac:dyDescent="0.25">
      <c r="A35" s="140"/>
      <c r="B35" s="138"/>
      <c r="C35" s="97" t="s">
        <v>107</v>
      </c>
      <c r="D35" s="49"/>
      <c r="E35" s="47">
        <v>20</v>
      </c>
      <c r="F35" s="46">
        <v>1</v>
      </c>
      <c r="G35" s="48">
        <f t="shared" si="1"/>
        <v>20</v>
      </c>
      <c r="H35" s="48"/>
      <c r="I35" s="200"/>
      <c r="J35" s="3" t="s">
        <v>113</v>
      </c>
    </row>
    <row r="36" spans="1:10" ht="13.9" customHeight="1" x14ac:dyDescent="0.25">
      <c r="A36" s="140"/>
      <c r="B36" s="138"/>
      <c r="C36" s="97" t="s">
        <v>108</v>
      </c>
      <c r="D36" s="49"/>
      <c r="E36" s="47">
        <v>15</v>
      </c>
      <c r="F36" s="46">
        <v>1</v>
      </c>
      <c r="G36" s="48">
        <f t="shared" si="1"/>
        <v>15</v>
      </c>
      <c r="H36" s="48"/>
      <c r="I36" s="200"/>
      <c r="J36" s="3" t="s">
        <v>113</v>
      </c>
    </row>
    <row r="37" spans="1:10" ht="22.5" x14ac:dyDescent="0.25">
      <c r="A37" s="140"/>
      <c r="B37" s="138"/>
      <c r="C37" s="97" t="s">
        <v>30</v>
      </c>
      <c r="D37" s="49"/>
      <c r="E37" s="47">
        <v>15</v>
      </c>
      <c r="F37" s="46">
        <v>1</v>
      </c>
      <c r="G37" s="48">
        <f t="shared" si="1"/>
        <v>15</v>
      </c>
      <c r="H37" s="48"/>
      <c r="I37" s="200"/>
      <c r="J37" s="148" t="s">
        <v>114</v>
      </c>
    </row>
    <row r="38" spans="1:10" ht="25.5" x14ac:dyDescent="0.25">
      <c r="A38" s="140"/>
      <c r="B38" s="138"/>
      <c r="C38" s="98" t="s">
        <v>53</v>
      </c>
      <c r="D38" s="156"/>
      <c r="E38" s="47">
        <v>30</v>
      </c>
      <c r="F38" s="50">
        <v>1</v>
      </c>
      <c r="G38" s="48">
        <f t="shared" si="1"/>
        <v>30</v>
      </c>
      <c r="H38" s="51"/>
      <c r="I38" s="203"/>
      <c r="J38" s="12"/>
    </row>
    <row r="39" spans="1:10" ht="14.25" customHeight="1" x14ac:dyDescent="0.25">
      <c r="A39" s="184"/>
      <c r="B39" s="138"/>
      <c r="C39" s="98" t="s">
        <v>99</v>
      </c>
      <c r="D39" s="49"/>
      <c r="E39" s="47">
        <v>15</v>
      </c>
      <c r="F39" s="46">
        <v>1</v>
      </c>
      <c r="G39" s="48">
        <f t="shared" si="1"/>
        <v>15</v>
      </c>
      <c r="H39" s="48"/>
      <c r="I39" s="200"/>
      <c r="J39" s="148" t="s">
        <v>115</v>
      </c>
    </row>
    <row r="40" spans="1:10" ht="13.5" customHeight="1" x14ac:dyDescent="0.25">
      <c r="A40" s="184"/>
      <c r="B40" s="138"/>
      <c r="C40" s="98" t="s">
        <v>111</v>
      </c>
      <c r="D40" s="49"/>
      <c r="E40" s="47">
        <v>15</v>
      </c>
      <c r="F40" s="46">
        <v>1</v>
      </c>
      <c r="G40" s="48">
        <f t="shared" si="1"/>
        <v>15</v>
      </c>
      <c r="H40" s="48"/>
      <c r="I40" s="200"/>
      <c r="J40" s="3"/>
    </row>
    <row r="41" spans="1:10" ht="13.5" customHeight="1" x14ac:dyDescent="0.25">
      <c r="A41" s="184"/>
      <c r="B41" s="138"/>
      <c r="C41" s="98" t="s">
        <v>110</v>
      </c>
      <c r="D41" s="49"/>
      <c r="E41" s="47">
        <v>8</v>
      </c>
      <c r="F41" s="46">
        <v>1</v>
      </c>
      <c r="G41" s="48">
        <f t="shared" si="1"/>
        <v>8</v>
      </c>
      <c r="H41" s="48"/>
      <c r="I41" s="200"/>
      <c r="J41" s="3" t="s">
        <v>116</v>
      </c>
    </row>
    <row r="42" spans="1:10" x14ac:dyDescent="0.25">
      <c r="A42" s="140"/>
      <c r="B42" s="138"/>
      <c r="C42" s="97" t="s">
        <v>32</v>
      </c>
      <c r="D42" s="49"/>
      <c r="E42" s="47">
        <v>30</v>
      </c>
      <c r="F42" s="46">
        <v>4</v>
      </c>
      <c r="G42" s="48">
        <f t="shared" si="1"/>
        <v>120</v>
      </c>
      <c r="H42" s="48"/>
      <c r="I42" s="200"/>
      <c r="J42" s="3" t="s">
        <v>143</v>
      </c>
    </row>
    <row r="43" spans="1:10" ht="13.7" customHeight="1" x14ac:dyDescent="0.25">
      <c r="A43" s="140"/>
      <c r="B43" s="138"/>
      <c r="C43" s="97" t="s">
        <v>31</v>
      </c>
      <c r="D43" s="49"/>
      <c r="E43" s="47">
        <v>15</v>
      </c>
      <c r="F43" s="46">
        <v>1</v>
      </c>
      <c r="G43" s="48">
        <f t="shared" si="1"/>
        <v>15</v>
      </c>
      <c r="H43" s="48"/>
      <c r="I43" s="200"/>
      <c r="J43" s="16" t="s">
        <v>117</v>
      </c>
    </row>
    <row r="44" spans="1:10" x14ac:dyDescent="0.25">
      <c r="A44" s="140"/>
      <c r="B44" s="138"/>
      <c r="C44" s="98" t="s">
        <v>16</v>
      </c>
      <c r="D44" s="49"/>
      <c r="E44" s="47">
        <v>8</v>
      </c>
      <c r="F44" s="46">
        <v>1</v>
      </c>
      <c r="G44" s="48">
        <f t="shared" si="1"/>
        <v>8</v>
      </c>
      <c r="H44" s="48"/>
      <c r="I44" s="200"/>
      <c r="J44" s="148"/>
    </row>
    <row r="45" spans="1:10" x14ac:dyDescent="0.25">
      <c r="A45" s="140"/>
      <c r="B45" s="138"/>
      <c r="C45" s="98" t="s">
        <v>106</v>
      </c>
      <c r="D45" s="49"/>
      <c r="E45" s="47">
        <v>20</v>
      </c>
      <c r="F45" s="46">
        <v>2</v>
      </c>
      <c r="G45" s="48">
        <f t="shared" si="1"/>
        <v>40</v>
      </c>
      <c r="H45" s="48"/>
      <c r="I45" s="200"/>
      <c r="J45" s="16" t="s">
        <v>118</v>
      </c>
    </row>
    <row r="46" spans="1:10" x14ac:dyDescent="0.25">
      <c r="A46" s="141"/>
      <c r="B46" s="138"/>
      <c r="C46" s="183" t="s">
        <v>100</v>
      </c>
      <c r="D46" s="52"/>
      <c r="E46" s="174"/>
      <c r="F46" s="53"/>
      <c r="G46" s="54"/>
      <c r="H46" s="54">
        <f>SUM(G29:G45)</f>
        <v>572</v>
      </c>
      <c r="I46" s="201"/>
      <c r="J46" s="148"/>
    </row>
    <row r="47" spans="1:10" x14ac:dyDescent="0.25">
      <c r="A47" s="28"/>
      <c r="B47" s="23"/>
      <c r="C47" s="36"/>
      <c r="D47" s="35"/>
      <c r="E47" s="113"/>
      <c r="F47" s="37"/>
      <c r="G47" s="113"/>
      <c r="H47" s="113"/>
      <c r="I47" s="196"/>
      <c r="J47" s="146"/>
    </row>
    <row r="48" spans="1:10" ht="13.9" customHeight="1" x14ac:dyDescent="0.25">
      <c r="A48" s="130" t="s">
        <v>52</v>
      </c>
      <c r="B48" s="26"/>
      <c r="C48" s="100" t="s">
        <v>135</v>
      </c>
      <c r="D48" s="60"/>
      <c r="E48" s="88">
        <v>100</v>
      </c>
      <c r="F48" s="62">
        <v>1</v>
      </c>
      <c r="G48" s="61">
        <f>E48*F48</f>
        <v>100</v>
      </c>
      <c r="H48" s="61"/>
      <c r="I48" s="204"/>
      <c r="J48" s="4" t="s">
        <v>142</v>
      </c>
    </row>
    <row r="49" spans="1:10" ht="13.9" customHeight="1" x14ac:dyDescent="0.25">
      <c r="A49" s="142"/>
      <c r="B49" s="26"/>
      <c r="C49" s="100" t="s">
        <v>126</v>
      </c>
      <c r="D49" s="60"/>
      <c r="E49" s="88">
        <v>20</v>
      </c>
      <c r="F49" s="62">
        <v>1</v>
      </c>
      <c r="G49" s="61">
        <f>E49*F49</f>
        <v>20</v>
      </c>
      <c r="H49" s="61"/>
      <c r="I49" s="204"/>
      <c r="J49" s="4" t="s">
        <v>136</v>
      </c>
    </row>
    <row r="50" spans="1:10" ht="12" customHeight="1" x14ac:dyDescent="0.25">
      <c r="A50" s="142"/>
      <c r="B50" s="26"/>
      <c r="C50" s="100" t="s">
        <v>98</v>
      </c>
      <c r="D50" s="60"/>
      <c r="E50" s="88">
        <v>200</v>
      </c>
      <c r="F50" s="62">
        <v>1</v>
      </c>
      <c r="G50" s="61">
        <f>E50*F50</f>
        <v>200</v>
      </c>
      <c r="H50" s="61"/>
      <c r="I50" s="204"/>
      <c r="J50" s="4"/>
    </row>
    <row r="51" spans="1:10" ht="13.7" customHeight="1" x14ac:dyDescent="0.25">
      <c r="A51" s="128"/>
      <c r="B51" s="26"/>
      <c r="C51" s="101" t="s">
        <v>33</v>
      </c>
      <c r="D51" s="60"/>
      <c r="E51" s="88">
        <v>12</v>
      </c>
      <c r="F51" s="62">
        <v>3</v>
      </c>
      <c r="G51" s="61">
        <f t="shared" ref="G51:G58" si="2">E51*F51</f>
        <v>36</v>
      </c>
      <c r="H51" s="61"/>
      <c r="I51" s="204"/>
      <c r="J51" s="4"/>
    </row>
    <row r="52" spans="1:10" ht="13.9" customHeight="1" x14ac:dyDescent="0.25">
      <c r="A52" s="128"/>
      <c r="B52" s="26"/>
      <c r="C52" s="101" t="s">
        <v>34</v>
      </c>
      <c r="D52" s="60"/>
      <c r="E52" s="88">
        <v>12</v>
      </c>
      <c r="F52" s="62">
        <v>3</v>
      </c>
      <c r="G52" s="61">
        <f t="shared" si="2"/>
        <v>36</v>
      </c>
      <c r="H52" s="61"/>
      <c r="I52" s="204"/>
      <c r="J52" s="4"/>
    </row>
    <row r="53" spans="1:10" ht="13.9" customHeight="1" x14ac:dyDescent="0.25">
      <c r="A53" s="128"/>
      <c r="B53" s="26"/>
      <c r="C53" s="101" t="s">
        <v>94</v>
      </c>
      <c r="D53" s="60"/>
      <c r="E53" s="88">
        <v>15</v>
      </c>
      <c r="F53" s="62">
        <v>1</v>
      </c>
      <c r="G53" s="61">
        <f t="shared" si="2"/>
        <v>15</v>
      </c>
      <c r="H53" s="61"/>
      <c r="I53" s="204"/>
      <c r="J53" s="4"/>
    </row>
    <row r="54" spans="1:10" x14ac:dyDescent="0.25">
      <c r="A54" s="225"/>
      <c r="B54" s="26"/>
      <c r="C54" s="101" t="s">
        <v>35</v>
      </c>
      <c r="D54" s="60"/>
      <c r="E54" s="61">
        <v>60</v>
      </c>
      <c r="F54" s="62">
        <v>1</v>
      </c>
      <c r="G54" s="61">
        <f t="shared" si="2"/>
        <v>60</v>
      </c>
      <c r="H54" s="61"/>
      <c r="I54" s="204"/>
      <c r="J54" s="4"/>
    </row>
    <row r="55" spans="1:10" x14ac:dyDescent="0.25">
      <c r="A55" s="225"/>
      <c r="B55" s="26"/>
      <c r="C55" s="100" t="s">
        <v>128</v>
      </c>
      <c r="D55" s="60"/>
      <c r="E55" s="61">
        <v>30</v>
      </c>
      <c r="F55" s="62">
        <v>2</v>
      </c>
      <c r="G55" s="61">
        <f t="shared" si="2"/>
        <v>60</v>
      </c>
      <c r="H55" s="61"/>
      <c r="I55" s="204"/>
      <c r="J55" s="89" t="s">
        <v>130</v>
      </c>
    </row>
    <row r="56" spans="1:10" x14ac:dyDescent="0.25">
      <c r="A56" s="225"/>
      <c r="B56" s="26"/>
      <c r="C56" s="101" t="s">
        <v>127</v>
      </c>
      <c r="D56" s="60"/>
      <c r="E56" s="61">
        <v>10</v>
      </c>
      <c r="F56" s="62">
        <v>1</v>
      </c>
      <c r="G56" s="61">
        <f t="shared" si="2"/>
        <v>10</v>
      </c>
      <c r="H56" s="61"/>
      <c r="I56" s="204"/>
      <c r="J56" s="89"/>
    </row>
    <row r="57" spans="1:10" x14ac:dyDescent="0.25">
      <c r="A57" s="225"/>
      <c r="B57" s="26"/>
      <c r="C57" s="100" t="s">
        <v>25</v>
      </c>
      <c r="D57" s="60"/>
      <c r="E57" s="61">
        <v>50</v>
      </c>
      <c r="F57" s="62">
        <v>2</v>
      </c>
      <c r="G57" s="61">
        <f t="shared" si="2"/>
        <v>100</v>
      </c>
      <c r="H57" s="61"/>
      <c r="I57" s="204"/>
      <c r="J57" s="89" t="s">
        <v>130</v>
      </c>
    </row>
    <row r="58" spans="1:10" x14ac:dyDescent="0.25">
      <c r="A58" s="225"/>
      <c r="B58" s="26"/>
      <c r="C58" s="100" t="s">
        <v>129</v>
      </c>
      <c r="D58" s="60"/>
      <c r="E58" s="61">
        <v>15</v>
      </c>
      <c r="F58" s="62">
        <v>1</v>
      </c>
      <c r="G58" s="61">
        <f t="shared" si="2"/>
        <v>15</v>
      </c>
      <c r="H58" s="61"/>
      <c r="I58" s="204"/>
      <c r="J58" s="149"/>
    </row>
    <row r="59" spans="1:10" x14ac:dyDescent="0.25">
      <c r="A59" s="129"/>
      <c r="B59" s="26"/>
      <c r="C59" s="102" t="s">
        <v>28</v>
      </c>
      <c r="D59" s="60"/>
      <c r="E59" s="175"/>
      <c r="F59" s="63"/>
      <c r="G59" s="61"/>
      <c r="H59" s="64">
        <f>SUM(G48:G58)</f>
        <v>652</v>
      </c>
      <c r="I59" s="205"/>
      <c r="J59" s="149"/>
    </row>
    <row r="60" spans="1:10" x14ac:dyDescent="0.25">
      <c r="A60" s="132"/>
      <c r="B60" s="123"/>
      <c r="C60" s="124"/>
      <c r="D60" s="125"/>
      <c r="E60" s="176"/>
      <c r="F60" s="126"/>
      <c r="G60" s="127"/>
      <c r="H60" s="127"/>
      <c r="I60" s="206"/>
      <c r="J60" s="150"/>
    </row>
    <row r="61" spans="1:10" x14ac:dyDescent="0.25">
      <c r="A61" s="134" t="s">
        <v>3</v>
      </c>
      <c r="B61" s="27"/>
      <c r="C61" s="137" t="s">
        <v>69</v>
      </c>
      <c r="D61" s="58"/>
      <c r="E61" s="65">
        <v>200</v>
      </c>
      <c r="F61" s="66">
        <v>1</v>
      </c>
      <c r="G61" s="65">
        <f>E61*F61</f>
        <v>200</v>
      </c>
      <c r="H61" s="65"/>
      <c r="I61" s="207" t="s">
        <v>147</v>
      </c>
      <c r="J61" s="131" t="s">
        <v>141</v>
      </c>
    </row>
    <row r="62" spans="1:10" x14ac:dyDescent="0.25">
      <c r="A62" s="135"/>
      <c r="B62" s="27"/>
      <c r="C62" s="137" t="s">
        <v>68</v>
      </c>
      <c r="D62" s="58"/>
      <c r="E62" s="65">
        <v>20</v>
      </c>
      <c r="F62" s="66">
        <v>2</v>
      </c>
      <c r="G62" s="65">
        <f t="shared" ref="G62:G68" si="3">E62*F62</f>
        <v>40</v>
      </c>
      <c r="H62" s="65"/>
      <c r="I62" s="207" t="s">
        <v>147</v>
      </c>
      <c r="J62" s="5"/>
    </row>
    <row r="63" spans="1:10" ht="22.5" x14ac:dyDescent="0.25">
      <c r="A63" s="135"/>
      <c r="B63" s="27"/>
      <c r="C63" s="103" t="s">
        <v>36</v>
      </c>
      <c r="D63" s="58"/>
      <c r="E63" s="65">
        <v>222</v>
      </c>
      <c r="F63" s="66">
        <v>1</v>
      </c>
      <c r="G63" s="65">
        <f t="shared" si="3"/>
        <v>222</v>
      </c>
      <c r="H63" s="65"/>
      <c r="I63" s="207"/>
      <c r="J63" s="5" t="s">
        <v>95</v>
      </c>
    </row>
    <row r="64" spans="1:10" x14ac:dyDescent="0.25">
      <c r="A64" s="135"/>
      <c r="B64" s="27"/>
      <c r="C64" s="137" t="s">
        <v>90</v>
      </c>
      <c r="D64" s="58"/>
      <c r="E64" s="65">
        <v>10</v>
      </c>
      <c r="F64" s="66">
        <v>1</v>
      </c>
      <c r="G64" s="65">
        <f t="shared" si="3"/>
        <v>10</v>
      </c>
      <c r="H64" s="65"/>
      <c r="I64" s="207"/>
      <c r="J64" s="151"/>
    </row>
    <row r="65" spans="1:28" x14ac:dyDescent="0.25">
      <c r="A65" s="135"/>
      <c r="B65" s="27"/>
      <c r="C65" s="137" t="s">
        <v>91</v>
      </c>
      <c r="D65" s="58"/>
      <c r="E65" s="65">
        <v>35</v>
      </c>
      <c r="F65" s="66">
        <v>4</v>
      </c>
      <c r="G65" s="65">
        <f t="shared" si="3"/>
        <v>140</v>
      </c>
      <c r="H65" s="65"/>
      <c r="I65" s="207"/>
      <c r="J65" s="5" t="s">
        <v>137</v>
      </c>
    </row>
    <row r="66" spans="1:28" x14ac:dyDescent="0.25">
      <c r="A66" s="135"/>
      <c r="B66" s="27"/>
      <c r="C66" s="103" t="s">
        <v>37</v>
      </c>
      <c r="D66" s="58"/>
      <c r="E66" s="65">
        <v>25</v>
      </c>
      <c r="F66" s="66">
        <v>4</v>
      </c>
      <c r="G66" s="65">
        <f t="shared" si="3"/>
        <v>100</v>
      </c>
      <c r="H66" s="65"/>
      <c r="I66" s="207"/>
      <c r="J66" s="131" t="s">
        <v>138</v>
      </c>
    </row>
    <row r="67" spans="1:28" x14ac:dyDescent="0.25">
      <c r="A67" s="135"/>
      <c r="B67" s="27"/>
      <c r="C67" s="137" t="s">
        <v>16</v>
      </c>
      <c r="D67" s="58"/>
      <c r="E67" s="65">
        <v>8</v>
      </c>
      <c r="F67" s="66">
        <v>4</v>
      </c>
      <c r="G67" s="65">
        <f t="shared" si="3"/>
        <v>32</v>
      </c>
      <c r="H67" s="65"/>
      <c r="I67" s="207"/>
      <c r="J67" s="131" t="s">
        <v>139</v>
      </c>
    </row>
    <row r="68" spans="1:28" x14ac:dyDescent="0.25">
      <c r="A68" s="135"/>
      <c r="B68" s="27"/>
      <c r="C68" s="103" t="s">
        <v>144</v>
      </c>
      <c r="D68" s="66">
        <v>1</v>
      </c>
      <c r="E68" s="65">
        <v>6</v>
      </c>
      <c r="F68" s="66">
        <v>4</v>
      </c>
      <c r="G68" s="65">
        <f t="shared" si="3"/>
        <v>24</v>
      </c>
      <c r="H68" s="65"/>
      <c r="I68" s="207" t="s">
        <v>147</v>
      </c>
      <c r="J68" s="131" t="s">
        <v>140</v>
      </c>
    </row>
    <row r="69" spans="1:28" x14ac:dyDescent="0.25">
      <c r="A69" s="136"/>
      <c r="B69" s="27"/>
      <c r="C69" s="104" t="s">
        <v>28</v>
      </c>
      <c r="D69" s="58"/>
      <c r="E69" s="177"/>
      <c r="F69" s="59"/>
      <c r="G69" s="65"/>
      <c r="H69" s="87">
        <f>SUM(G61:G68)</f>
        <v>768</v>
      </c>
      <c r="I69" s="208"/>
      <c r="J69" s="151"/>
    </row>
    <row r="70" spans="1:28" x14ac:dyDescent="0.25">
      <c r="A70" s="133"/>
      <c r="B70" s="22"/>
      <c r="C70" s="36"/>
      <c r="D70" s="35"/>
      <c r="E70" s="113"/>
      <c r="F70" s="37"/>
      <c r="G70" s="113"/>
      <c r="H70" s="113"/>
      <c r="I70" s="196"/>
      <c r="J70" s="146"/>
    </row>
    <row r="71" spans="1:28" ht="15" customHeight="1" x14ac:dyDescent="0.25">
      <c r="A71" s="18" t="s">
        <v>4</v>
      </c>
      <c r="B71" s="29"/>
      <c r="C71" s="105" t="s">
        <v>13</v>
      </c>
      <c r="D71" s="67">
        <v>1</v>
      </c>
      <c r="E71" s="68">
        <v>15</v>
      </c>
      <c r="F71" s="67">
        <v>1</v>
      </c>
      <c r="G71" s="68">
        <f>E71*F71</f>
        <v>15</v>
      </c>
      <c r="H71" s="161"/>
      <c r="I71" s="209" t="s">
        <v>147</v>
      </c>
      <c r="J71" s="90"/>
    </row>
    <row r="72" spans="1:28" x14ac:dyDescent="0.25">
      <c r="A72" s="19"/>
      <c r="B72" s="29"/>
      <c r="C72" s="105" t="s">
        <v>14</v>
      </c>
      <c r="D72" s="67">
        <v>1</v>
      </c>
      <c r="E72" s="68">
        <v>10</v>
      </c>
      <c r="F72" s="67">
        <v>1</v>
      </c>
      <c r="G72" s="68">
        <f t="shared" ref="G72:G99" si="4">E72*F72</f>
        <v>10</v>
      </c>
      <c r="H72" s="161"/>
      <c r="I72" s="209" t="s">
        <v>147</v>
      </c>
      <c r="J72" s="90"/>
    </row>
    <row r="73" spans="1:28" x14ac:dyDescent="0.25">
      <c r="A73" s="19"/>
      <c r="B73" s="29"/>
      <c r="C73" s="105" t="s">
        <v>60</v>
      </c>
      <c r="D73" s="67">
        <v>1</v>
      </c>
      <c r="E73" s="68">
        <v>15</v>
      </c>
      <c r="F73" s="67">
        <v>1</v>
      </c>
      <c r="G73" s="68">
        <f t="shared" si="4"/>
        <v>15</v>
      </c>
      <c r="H73" s="161"/>
      <c r="I73" s="209" t="s">
        <v>147</v>
      </c>
      <c r="J73" s="90"/>
    </row>
    <row r="74" spans="1:28" x14ac:dyDescent="0.25">
      <c r="A74" s="19"/>
      <c r="B74" s="29"/>
      <c r="C74" s="105" t="s">
        <v>65</v>
      </c>
      <c r="D74" s="69">
        <v>1</v>
      </c>
      <c r="E74" s="68">
        <v>10</v>
      </c>
      <c r="F74" s="67">
        <v>2</v>
      </c>
      <c r="G74" s="68">
        <f t="shared" si="4"/>
        <v>20</v>
      </c>
      <c r="H74" s="161"/>
      <c r="I74" s="209" t="s">
        <v>147</v>
      </c>
      <c r="J74" s="90"/>
    </row>
    <row r="75" spans="1:28" x14ac:dyDescent="0.25">
      <c r="A75" s="19"/>
      <c r="B75" s="29"/>
      <c r="C75" s="105" t="s">
        <v>66</v>
      </c>
      <c r="D75" s="67">
        <v>3</v>
      </c>
      <c r="E75" s="68">
        <v>36</v>
      </c>
      <c r="F75" s="67">
        <v>1</v>
      </c>
      <c r="G75" s="68">
        <f t="shared" si="4"/>
        <v>36</v>
      </c>
      <c r="H75" s="68"/>
      <c r="I75" s="210" t="s">
        <v>147</v>
      </c>
      <c r="J75" s="21" t="s">
        <v>109</v>
      </c>
    </row>
    <row r="76" spans="1:28" x14ac:dyDescent="0.25">
      <c r="A76" s="19"/>
      <c r="B76" s="29"/>
      <c r="C76" s="105" t="s">
        <v>67</v>
      </c>
      <c r="D76" s="67">
        <v>1</v>
      </c>
      <c r="E76" s="68">
        <v>8</v>
      </c>
      <c r="F76" s="67">
        <v>1</v>
      </c>
      <c r="G76" s="68">
        <f t="shared" si="4"/>
        <v>8</v>
      </c>
      <c r="H76" s="68"/>
      <c r="I76" s="210" t="s">
        <v>147</v>
      </c>
      <c r="J76" s="21"/>
    </row>
    <row r="77" spans="1:28" x14ac:dyDescent="0.25">
      <c r="A77" s="19"/>
      <c r="B77" s="29"/>
      <c r="C77" s="105" t="s">
        <v>81</v>
      </c>
      <c r="D77" s="69">
        <v>25</v>
      </c>
      <c r="E77" s="68">
        <v>48</v>
      </c>
      <c r="F77" s="67">
        <v>1</v>
      </c>
      <c r="G77" s="68">
        <f t="shared" si="4"/>
        <v>48</v>
      </c>
      <c r="H77" s="68"/>
      <c r="I77" s="210" t="s">
        <v>147</v>
      </c>
      <c r="J77" s="30" t="s">
        <v>82</v>
      </c>
    </row>
    <row r="78" spans="1:28" x14ac:dyDescent="0.25">
      <c r="A78" s="19"/>
      <c r="B78" s="29"/>
      <c r="C78" s="106" t="s">
        <v>87</v>
      </c>
      <c r="D78" s="69">
        <v>12</v>
      </c>
      <c r="E78" s="68">
        <v>24</v>
      </c>
      <c r="F78" s="67">
        <v>1</v>
      </c>
      <c r="G78" s="68">
        <f t="shared" si="4"/>
        <v>24</v>
      </c>
      <c r="H78" s="68"/>
      <c r="I78" s="210" t="s">
        <v>147</v>
      </c>
      <c r="J78" s="30" t="s">
        <v>83</v>
      </c>
    </row>
    <row r="79" spans="1:28" s="17" customFormat="1" ht="13.7" customHeight="1" x14ac:dyDescent="0.25">
      <c r="A79" s="19"/>
      <c r="B79" s="29"/>
      <c r="C79" s="105" t="s">
        <v>86</v>
      </c>
      <c r="D79" s="69">
        <v>8</v>
      </c>
      <c r="E79" s="70">
        <v>12</v>
      </c>
      <c r="F79" s="67">
        <v>2</v>
      </c>
      <c r="G79" s="68">
        <f t="shared" si="4"/>
        <v>24</v>
      </c>
      <c r="H79" s="68"/>
      <c r="I79" s="210" t="s">
        <v>147</v>
      </c>
      <c r="J79" s="14"/>
      <c r="K79"/>
      <c r="L79"/>
      <c r="M79"/>
      <c r="N79"/>
      <c r="O79"/>
      <c r="P79"/>
      <c r="Q79"/>
      <c r="R79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</row>
    <row r="80" spans="1:28" x14ac:dyDescent="0.25">
      <c r="A80" s="19"/>
      <c r="B80" s="29"/>
      <c r="C80" s="106" t="s">
        <v>38</v>
      </c>
      <c r="D80" s="69">
        <v>40</v>
      </c>
      <c r="E80" s="68">
        <v>70</v>
      </c>
      <c r="F80" s="67">
        <v>1</v>
      </c>
      <c r="G80" s="68">
        <f t="shared" si="4"/>
        <v>70</v>
      </c>
      <c r="H80" s="68"/>
      <c r="I80" s="210" t="s">
        <v>147</v>
      </c>
      <c r="J80" s="30" t="s">
        <v>84</v>
      </c>
    </row>
    <row r="81" spans="1:10" x14ac:dyDescent="0.25">
      <c r="A81" s="19"/>
      <c r="B81" s="29"/>
      <c r="C81" s="106" t="s">
        <v>85</v>
      </c>
      <c r="D81" s="67">
        <v>12</v>
      </c>
      <c r="E81" s="68">
        <v>30</v>
      </c>
      <c r="F81" s="67">
        <v>1</v>
      </c>
      <c r="G81" s="68">
        <f t="shared" si="4"/>
        <v>30</v>
      </c>
      <c r="H81" s="68"/>
      <c r="I81" s="210"/>
      <c r="J81" s="30"/>
    </row>
    <row r="82" spans="1:10" ht="25.5" x14ac:dyDescent="0.25">
      <c r="A82" s="19"/>
      <c r="B82" s="29"/>
      <c r="C82" s="106" t="s">
        <v>80</v>
      </c>
      <c r="D82" s="71">
        <v>6</v>
      </c>
      <c r="E82" s="68">
        <v>15</v>
      </c>
      <c r="F82" s="67">
        <v>1</v>
      </c>
      <c r="G82" s="68">
        <f>E82*F82</f>
        <v>15</v>
      </c>
      <c r="H82" s="68"/>
      <c r="I82" s="210"/>
      <c r="J82" s="30"/>
    </row>
    <row r="83" spans="1:10" x14ac:dyDescent="0.25">
      <c r="A83" s="19"/>
      <c r="B83" s="29"/>
      <c r="C83" s="106" t="s">
        <v>39</v>
      </c>
      <c r="D83" s="69"/>
      <c r="E83" s="68">
        <v>6</v>
      </c>
      <c r="F83" s="67">
        <v>1</v>
      </c>
      <c r="G83" s="68">
        <f t="shared" si="4"/>
        <v>6</v>
      </c>
      <c r="H83" s="68"/>
      <c r="I83" s="210" t="s">
        <v>147</v>
      </c>
      <c r="J83" s="30"/>
    </row>
    <row r="84" spans="1:10" x14ac:dyDescent="0.25">
      <c r="A84" s="19"/>
      <c r="B84" s="29"/>
      <c r="C84" s="106" t="s">
        <v>40</v>
      </c>
      <c r="D84" s="69"/>
      <c r="E84" s="68">
        <v>10</v>
      </c>
      <c r="F84" s="67">
        <v>2</v>
      </c>
      <c r="G84" s="68">
        <f t="shared" si="4"/>
        <v>20</v>
      </c>
      <c r="H84" s="68"/>
      <c r="I84" s="210" t="s">
        <v>147</v>
      </c>
      <c r="J84" s="14" t="s">
        <v>64</v>
      </c>
    </row>
    <row r="85" spans="1:10" x14ac:dyDescent="0.25">
      <c r="A85" s="19"/>
      <c r="B85" s="29"/>
      <c r="C85" s="106" t="s">
        <v>41</v>
      </c>
      <c r="D85" s="69"/>
      <c r="E85" s="68">
        <v>25</v>
      </c>
      <c r="F85" s="67">
        <v>2</v>
      </c>
      <c r="G85" s="68">
        <f t="shared" si="4"/>
        <v>50</v>
      </c>
      <c r="H85" s="68"/>
      <c r="I85" s="210" t="s">
        <v>147</v>
      </c>
      <c r="J85" s="21" t="s">
        <v>88</v>
      </c>
    </row>
    <row r="86" spans="1:10" x14ac:dyDescent="0.25">
      <c r="A86" s="19"/>
      <c r="B86" s="29"/>
      <c r="C86" s="106" t="s">
        <v>42</v>
      </c>
      <c r="D86" s="69"/>
      <c r="E86" s="68">
        <v>10</v>
      </c>
      <c r="F86" s="67">
        <v>1</v>
      </c>
      <c r="G86" s="68">
        <f t="shared" si="4"/>
        <v>10</v>
      </c>
      <c r="H86" s="68"/>
      <c r="I86" s="210" t="s">
        <v>147</v>
      </c>
      <c r="J86" s="30"/>
    </row>
    <row r="87" spans="1:10" x14ac:dyDescent="0.25">
      <c r="A87" s="19"/>
      <c r="B87" s="29"/>
      <c r="C87" s="106" t="s">
        <v>61</v>
      </c>
      <c r="D87" s="69"/>
      <c r="E87" s="68">
        <v>20</v>
      </c>
      <c r="F87" s="67">
        <v>1</v>
      </c>
      <c r="G87" s="68">
        <f t="shared" si="4"/>
        <v>20</v>
      </c>
      <c r="H87" s="68"/>
      <c r="I87" s="210" t="s">
        <v>147</v>
      </c>
      <c r="J87" s="30" t="s">
        <v>62</v>
      </c>
    </row>
    <row r="88" spans="1:10" x14ac:dyDescent="0.25">
      <c r="A88" s="19"/>
      <c r="B88" s="159"/>
      <c r="C88" s="220" t="s">
        <v>150</v>
      </c>
      <c r="D88" s="160"/>
      <c r="E88" s="161">
        <v>10</v>
      </c>
      <c r="F88" s="162">
        <v>1</v>
      </c>
      <c r="G88" s="161">
        <f t="shared" si="4"/>
        <v>10</v>
      </c>
      <c r="H88" s="161"/>
      <c r="I88" s="209" t="s">
        <v>147</v>
      </c>
      <c r="J88" s="163"/>
    </row>
    <row r="89" spans="1:10" x14ac:dyDescent="0.25">
      <c r="A89" s="19"/>
      <c r="B89" s="159"/>
      <c r="C89" s="170" t="s">
        <v>26</v>
      </c>
      <c r="D89" s="160"/>
      <c r="E89" s="161"/>
      <c r="F89" s="162"/>
      <c r="G89" s="161"/>
      <c r="H89" s="171">
        <f>SUM(G71:G88)</f>
        <v>431</v>
      </c>
      <c r="I89" s="211"/>
      <c r="J89" s="163"/>
    </row>
    <row r="90" spans="1:10" x14ac:dyDescent="0.25">
      <c r="A90" s="168"/>
      <c r="B90" s="22"/>
      <c r="C90" s="96"/>
      <c r="D90" s="35"/>
      <c r="E90" s="157"/>
      <c r="F90" s="158"/>
      <c r="G90" s="157"/>
      <c r="H90" s="157"/>
      <c r="I90" s="197"/>
      <c r="J90" s="146"/>
    </row>
    <row r="91" spans="1:10" x14ac:dyDescent="0.25">
      <c r="A91" s="169" t="s">
        <v>70</v>
      </c>
      <c r="B91" s="164"/>
      <c r="C91" s="181" t="s">
        <v>89</v>
      </c>
      <c r="D91" s="165">
        <v>8</v>
      </c>
      <c r="E91" s="166">
        <v>48</v>
      </c>
      <c r="F91" s="165">
        <v>1</v>
      </c>
      <c r="G91" s="166">
        <f t="shared" si="4"/>
        <v>48</v>
      </c>
      <c r="H91" s="166"/>
      <c r="I91" s="212" t="s">
        <v>147</v>
      </c>
      <c r="J91" s="167" t="s">
        <v>96</v>
      </c>
    </row>
    <row r="92" spans="1:10" ht="22.5" x14ac:dyDescent="0.25">
      <c r="A92" s="19"/>
      <c r="B92" s="29"/>
      <c r="C92" s="106" t="s">
        <v>71</v>
      </c>
      <c r="D92" s="71"/>
      <c r="E92" s="68">
        <v>12</v>
      </c>
      <c r="F92" s="67">
        <v>1</v>
      </c>
      <c r="G92" s="68">
        <f t="shared" si="4"/>
        <v>12</v>
      </c>
      <c r="H92" s="68"/>
      <c r="I92" s="210"/>
      <c r="J92" s="30" t="s">
        <v>63</v>
      </c>
    </row>
    <row r="93" spans="1:10" x14ac:dyDescent="0.25">
      <c r="A93" s="19"/>
      <c r="B93" s="29"/>
      <c r="C93" s="106" t="s">
        <v>43</v>
      </c>
      <c r="D93" s="69"/>
      <c r="E93" s="68">
        <v>22</v>
      </c>
      <c r="F93" s="67">
        <v>1</v>
      </c>
      <c r="G93" s="68">
        <f t="shared" si="4"/>
        <v>22</v>
      </c>
      <c r="H93" s="68"/>
      <c r="I93" s="210"/>
      <c r="J93" s="21"/>
    </row>
    <row r="94" spans="1:10" x14ac:dyDescent="0.25">
      <c r="A94" s="19"/>
      <c r="B94" s="29"/>
      <c r="C94" s="105" t="s">
        <v>154</v>
      </c>
      <c r="D94" s="69"/>
      <c r="E94" s="68">
        <v>10</v>
      </c>
      <c r="F94" s="67">
        <v>3</v>
      </c>
      <c r="G94" s="68">
        <f t="shared" si="4"/>
        <v>30</v>
      </c>
      <c r="H94" s="68"/>
      <c r="I94" s="210"/>
      <c r="J94" s="30" t="s">
        <v>159</v>
      </c>
    </row>
    <row r="95" spans="1:10" x14ac:dyDescent="0.25">
      <c r="A95" s="19"/>
      <c r="B95" s="29"/>
      <c r="C95" s="105" t="s">
        <v>55</v>
      </c>
      <c r="D95" s="69"/>
      <c r="E95" s="68">
        <v>48</v>
      </c>
      <c r="F95" s="67">
        <v>1</v>
      </c>
      <c r="G95" s="68">
        <f t="shared" si="4"/>
        <v>48</v>
      </c>
      <c r="H95" s="68"/>
      <c r="I95" s="210"/>
      <c r="J95" s="30" t="s">
        <v>157</v>
      </c>
    </row>
    <row r="96" spans="1:10" x14ac:dyDescent="0.25">
      <c r="A96" s="19"/>
      <c r="B96" s="29"/>
      <c r="C96" s="105" t="s">
        <v>56</v>
      </c>
      <c r="D96" s="69"/>
      <c r="E96" s="68">
        <v>12</v>
      </c>
      <c r="F96" s="67">
        <v>1</v>
      </c>
      <c r="G96" s="68">
        <f t="shared" si="4"/>
        <v>12</v>
      </c>
      <c r="H96" s="68"/>
      <c r="I96" s="210"/>
      <c r="J96" s="30" t="s">
        <v>158</v>
      </c>
    </row>
    <row r="97" spans="1:10" x14ac:dyDescent="0.25">
      <c r="A97" s="19"/>
      <c r="B97" s="29"/>
      <c r="C97" s="106" t="s">
        <v>57</v>
      </c>
      <c r="D97" s="69"/>
      <c r="E97" s="68">
        <v>20</v>
      </c>
      <c r="F97" s="67">
        <v>1</v>
      </c>
      <c r="G97" s="68">
        <f t="shared" si="4"/>
        <v>20</v>
      </c>
      <c r="H97" s="68"/>
      <c r="I97" s="210"/>
      <c r="J97" s="30"/>
    </row>
    <row r="98" spans="1:10" x14ac:dyDescent="0.25">
      <c r="A98" s="19"/>
      <c r="B98" s="29"/>
      <c r="C98" s="106" t="s">
        <v>58</v>
      </c>
      <c r="D98" s="69"/>
      <c r="E98" s="68">
        <v>15</v>
      </c>
      <c r="F98" s="67">
        <v>1</v>
      </c>
      <c r="G98" s="68">
        <f t="shared" si="4"/>
        <v>15</v>
      </c>
      <c r="H98" s="68"/>
      <c r="I98" s="210"/>
      <c r="J98" s="30" t="s">
        <v>72</v>
      </c>
    </row>
    <row r="99" spans="1:10" ht="15" customHeight="1" x14ac:dyDescent="0.25">
      <c r="A99" s="19"/>
      <c r="B99" s="29"/>
      <c r="C99" s="106" t="s">
        <v>44</v>
      </c>
      <c r="D99" s="69"/>
      <c r="E99" s="68">
        <v>15</v>
      </c>
      <c r="F99" s="67">
        <v>1</v>
      </c>
      <c r="G99" s="68">
        <f t="shared" si="4"/>
        <v>15</v>
      </c>
      <c r="H99" s="68"/>
      <c r="I99" s="210" t="s">
        <v>147</v>
      </c>
      <c r="J99" s="14"/>
    </row>
    <row r="100" spans="1:10" s="17" customFormat="1" x14ac:dyDescent="0.25">
      <c r="A100" s="182"/>
      <c r="B100" s="29"/>
      <c r="C100" s="106" t="s">
        <v>93</v>
      </c>
      <c r="D100" s="69"/>
      <c r="E100" s="68">
        <v>30</v>
      </c>
      <c r="F100" s="67">
        <v>1</v>
      </c>
      <c r="G100" s="68">
        <f>E100*F100</f>
        <v>30</v>
      </c>
      <c r="H100" s="68"/>
      <c r="I100" s="210"/>
      <c r="J100" s="30" t="s">
        <v>92</v>
      </c>
    </row>
    <row r="101" spans="1:10" x14ac:dyDescent="0.25">
      <c r="A101" s="20"/>
      <c r="B101" s="29"/>
      <c r="C101" s="107" t="s">
        <v>26</v>
      </c>
      <c r="D101" s="69"/>
      <c r="E101" s="178"/>
      <c r="F101" s="72"/>
      <c r="G101" s="68"/>
      <c r="H101" s="118">
        <f>SUM(G91:G100)</f>
        <v>252</v>
      </c>
      <c r="I101" s="213"/>
      <c r="J101" s="30"/>
    </row>
    <row r="102" spans="1:10" x14ac:dyDescent="0.25">
      <c r="A102" s="93"/>
      <c r="B102" s="22"/>
      <c r="C102" s="36"/>
      <c r="D102" s="35"/>
      <c r="E102" s="113"/>
      <c r="F102" s="37"/>
      <c r="G102" s="57"/>
      <c r="H102" s="57"/>
      <c r="I102" s="195"/>
      <c r="J102" s="146"/>
    </row>
    <row r="103" spans="1:10" x14ac:dyDescent="0.25">
      <c r="A103" s="95" t="s">
        <v>5</v>
      </c>
      <c r="B103" s="31"/>
      <c r="C103" s="109" t="s">
        <v>74</v>
      </c>
      <c r="D103" s="73"/>
      <c r="E103" s="74">
        <v>8</v>
      </c>
      <c r="F103" s="75">
        <v>1</v>
      </c>
      <c r="G103" s="74">
        <f t="shared" ref="G103:G113" si="5">E103*F103</f>
        <v>8</v>
      </c>
      <c r="H103" s="74"/>
      <c r="I103" s="214"/>
      <c r="J103" s="7"/>
    </row>
    <row r="104" spans="1:10" x14ac:dyDescent="0.25">
      <c r="A104" s="172"/>
      <c r="B104" s="31"/>
      <c r="C104" s="109" t="s">
        <v>75</v>
      </c>
      <c r="D104" s="73"/>
      <c r="E104" s="74">
        <v>8</v>
      </c>
      <c r="F104" s="75">
        <v>1</v>
      </c>
      <c r="G104" s="74">
        <f t="shared" si="5"/>
        <v>8</v>
      </c>
      <c r="H104" s="74"/>
      <c r="I104" s="214"/>
      <c r="J104" s="7"/>
    </row>
    <row r="105" spans="1:10" ht="21.75" customHeight="1" x14ac:dyDescent="0.25">
      <c r="A105" s="91"/>
      <c r="B105" s="31"/>
      <c r="C105" s="108" t="s">
        <v>45</v>
      </c>
      <c r="D105" s="73"/>
      <c r="E105" s="74">
        <v>20</v>
      </c>
      <c r="F105" s="75">
        <v>3</v>
      </c>
      <c r="G105" s="74">
        <f t="shared" si="5"/>
        <v>60</v>
      </c>
      <c r="H105" s="74"/>
      <c r="I105" s="214"/>
      <c r="J105" s="7" t="s">
        <v>132</v>
      </c>
    </row>
    <row r="106" spans="1:10" ht="15" customHeight="1" x14ac:dyDescent="0.25">
      <c r="A106" s="91"/>
      <c r="B106" s="31"/>
      <c r="C106" s="108" t="s">
        <v>76</v>
      </c>
      <c r="D106" s="73"/>
      <c r="E106" s="74">
        <v>20</v>
      </c>
      <c r="F106" s="75">
        <v>1</v>
      </c>
      <c r="G106" s="74">
        <f t="shared" si="5"/>
        <v>20</v>
      </c>
      <c r="H106" s="74"/>
      <c r="I106" s="214" t="s">
        <v>147</v>
      </c>
      <c r="J106" s="7"/>
    </row>
    <row r="107" spans="1:10" x14ac:dyDescent="0.25">
      <c r="A107" s="91"/>
      <c r="B107" s="31"/>
      <c r="C107" s="109" t="s">
        <v>51</v>
      </c>
      <c r="D107" s="73"/>
      <c r="E107" s="74">
        <v>10</v>
      </c>
      <c r="F107" s="75">
        <v>1</v>
      </c>
      <c r="G107" s="74">
        <f t="shared" si="5"/>
        <v>10</v>
      </c>
      <c r="H107" s="74"/>
      <c r="I107" s="214" t="s">
        <v>147</v>
      </c>
      <c r="J107" s="152"/>
    </row>
    <row r="108" spans="1:10" x14ac:dyDescent="0.25">
      <c r="A108" s="91"/>
      <c r="B108" s="31"/>
      <c r="C108" s="108" t="s">
        <v>46</v>
      </c>
      <c r="D108" s="73"/>
      <c r="E108" s="74">
        <v>4</v>
      </c>
      <c r="F108" s="75">
        <v>4</v>
      </c>
      <c r="G108" s="74">
        <f t="shared" si="5"/>
        <v>16</v>
      </c>
      <c r="H108" s="74"/>
      <c r="I108" s="214" t="s">
        <v>147</v>
      </c>
      <c r="J108" s="152" t="s">
        <v>149</v>
      </c>
    </row>
    <row r="109" spans="1:10" x14ac:dyDescent="0.25">
      <c r="A109" s="91"/>
      <c r="B109" s="31"/>
      <c r="C109" s="109" t="s">
        <v>77</v>
      </c>
      <c r="D109" s="73"/>
      <c r="E109" s="74">
        <v>10</v>
      </c>
      <c r="F109" s="75">
        <v>1</v>
      </c>
      <c r="G109" s="74">
        <f t="shared" si="5"/>
        <v>10</v>
      </c>
      <c r="H109" s="74"/>
      <c r="I109" s="214"/>
      <c r="J109" s="152"/>
    </row>
    <row r="110" spans="1:10" x14ac:dyDescent="0.25">
      <c r="A110" s="91"/>
      <c r="B110" s="31"/>
      <c r="C110" s="108" t="s">
        <v>78</v>
      </c>
      <c r="D110" s="73"/>
      <c r="E110" s="74">
        <v>10</v>
      </c>
      <c r="F110" s="75">
        <v>1</v>
      </c>
      <c r="G110" s="74">
        <f t="shared" ref="G110:G111" si="6">E110*F110</f>
        <v>10</v>
      </c>
      <c r="H110" s="74"/>
      <c r="I110" s="214"/>
      <c r="J110" s="152"/>
    </row>
    <row r="111" spans="1:10" x14ac:dyDescent="0.25">
      <c r="A111" s="91"/>
      <c r="B111" s="31"/>
      <c r="C111" s="108" t="s">
        <v>79</v>
      </c>
      <c r="D111" s="73"/>
      <c r="E111" s="74">
        <v>10</v>
      </c>
      <c r="F111" s="75">
        <v>1</v>
      </c>
      <c r="G111" s="74">
        <f t="shared" si="6"/>
        <v>10</v>
      </c>
      <c r="H111" s="74"/>
      <c r="I111" s="214"/>
      <c r="J111" s="152"/>
    </row>
    <row r="112" spans="1:10" x14ac:dyDescent="0.25">
      <c r="A112" s="91"/>
      <c r="B112" s="31"/>
      <c r="C112" s="108" t="s">
        <v>47</v>
      </c>
      <c r="D112" s="73"/>
      <c r="E112" s="74">
        <v>20</v>
      </c>
      <c r="F112" s="75">
        <v>1</v>
      </c>
      <c r="G112" s="74">
        <f t="shared" si="5"/>
        <v>20</v>
      </c>
      <c r="H112" s="74"/>
      <c r="I112" s="214" t="s">
        <v>147</v>
      </c>
      <c r="J112" s="152"/>
    </row>
    <row r="113" spans="1:10" x14ac:dyDescent="0.25">
      <c r="A113" s="91"/>
      <c r="B113" s="31"/>
      <c r="C113" s="108" t="s">
        <v>48</v>
      </c>
      <c r="D113" s="73"/>
      <c r="E113" s="74">
        <v>15</v>
      </c>
      <c r="F113" s="75">
        <v>1</v>
      </c>
      <c r="G113" s="74">
        <f t="shared" si="5"/>
        <v>15</v>
      </c>
      <c r="H113" s="74"/>
      <c r="I113" s="214"/>
      <c r="J113" s="7" t="s">
        <v>6</v>
      </c>
    </row>
    <row r="114" spans="1:10" x14ac:dyDescent="0.25">
      <c r="A114" s="92"/>
      <c r="B114" s="31"/>
      <c r="C114" s="110" t="s">
        <v>26</v>
      </c>
      <c r="D114" s="73"/>
      <c r="E114" s="179"/>
      <c r="F114" s="76"/>
      <c r="G114" s="74"/>
      <c r="H114" s="119">
        <f>SUM(G103:G113)</f>
        <v>187</v>
      </c>
      <c r="I114" s="215"/>
      <c r="J114" s="152"/>
    </row>
    <row r="115" spans="1:10" x14ac:dyDescent="0.25">
      <c r="A115" s="94"/>
      <c r="B115" s="23"/>
      <c r="C115" s="36"/>
      <c r="D115" s="35"/>
      <c r="E115" s="113"/>
      <c r="F115" s="37"/>
      <c r="G115" s="113"/>
      <c r="H115" s="113"/>
      <c r="I115" s="196"/>
      <c r="J115" s="146"/>
    </row>
    <row r="116" spans="1:10" x14ac:dyDescent="0.25">
      <c r="A116" s="8" t="s">
        <v>7</v>
      </c>
      <c r="B116" s="32"/>
      <c r="C116" s="78"/>
      <c r="D116" s="77"/>
      <c r="E116" s="180"/>
      <c r="F116" s="79"/>
      <c r="G116" s="79"/>
      <c r="H116" s="120">
        <f>SUM(H11:H114)</f>
        <v>5916</v>
      </c>
      <c r="I116" s="216"/>
      <c r="J116" s="9"/>
    </row>
    <row r="117" spans="1:10" ht="22.5" x14ac:dyDescent="0.25">
      <c r="A117" s="8" t="s">
        <v>8</v>
      </c>
      <c r="B117" s="32"/>
      <c r="C117" s="78"/>
      <c r="D117" s="77"/>
      <c r="E117" s="180"/>
      <c r="F117" s="79"/>
      <c r="G117" s="79"/>
      <c r="H117" s="120">
        <f>H116*1.8</f>
        <v>10648.800000000001</v>
      </c>
      <c r="I117" s="216"/>
      <c r="J117" s="194" t="s">
        <v>156</v>
      </c>
    </row>
    <row r="118" spans="1:10" ht="23.25" customHeight="1" x14ac:dyDescent="0.25">
      <c r="A118" s="23"/>
      <c r="B118" s="23"/>
      <c r="C118" s="36"/>
      <c r="D118" s="35"/>
      <c r="E118" s="113"/>
      <c r="F118" s="37"/>
      <c r="G118" s="113"/>
      <c r="H118" s="120">
        <f>H116*2</f>
        <v>11832</v>
      </c>
      <c r="I118" s="216"/>
      <c r="J118" s="194" t="s">
        <v>155</v>
      </c>
    </row>
    <row r="119" spans="1:10" x14ac:dyDescent="0.25">
      <c r="A119" s="23"/>
      <c r="B119" s="23"/>
      <c r="C119" s="36"/>
      <c r="D119" s="35"/>
      <c r="E119" s="113"/>
      <c r="F119" s="37"/>
      <c r="G119" s="113"/>
      <c r="H119" s="113"/>
      <c r="I119" s="196"/>
      <c r="J119" s="146"/>
    </row>
    <row r="120" spans="1:10" x14ac:dyDescent="0.25">
      <c r="A120" s="23"/>
      <c r="B120" s="23"/>
      <c r="C120" s="36"/>
      <c r="D120" s="35"/>
      <c r="E120" s="113"/>
      <c r="F120" s="37"/>
      <c r="G120" s="224" t="s">
        <v>9</v>
      </c>
      <c r="H120" s="224"/>
      <c r="I120" s="224"/>
      <c r="J120" s="224"/>
    </row>
    <row r="121" spans="1:10" x14ac:dyDescent="0.25">
      <c r="A121" s="221" t="s">
        <v>10</v>
      </c>
      <c r="B121" s="33"/>
      <c r="C121" s="81"/>
      <c r="D121" s="80"/>
      <c r="E121" s="121"/>
      <c r="F121" s="82"/>
      <c r="G121" s="121"/>
      <c r="H121" s="121"/>
      <c r="I121" s="217"/>
      <c r="J121" s="153"/>
    </row>
    <row r="122" spans="1:10" x14ac:dyDescent="0.25">
      <c r="A122" s="221"/>
      <c r="B122" s="33"/>
      <c r="C122" s="111" t="s">
        <v>49</v>
      </c>
      <c r="D122" s="80"/>
      <c r="E122" s="122">
        <v>25</v>
      </c>
      <c r="F122" s="83">
        <v>3</v>
      </c>
      <c r="G122" s="122">
        <f>E122*F122</f>
        <v>75</v>
      </c>
      <c r="H122" s="122"/>
      <c r="I122" s="218"/>
      <c r="J122" s="10" t="s">
        <v>11</v>
      </c>
    </row>
    <row r="123" spans="1:10" x14ac:dyDescent="0.25">
      <c r="A123" s="221"/>
      <c r="B123" s="33"/>
      <c r="C123" s="111" t="s">
        <v>73</v>
      </c>
      <c r="D123" s="80"/>
      <c r="E123" s="122">
        <v>120</v>
      </c>
      <c r="F123" s="83">
        <v>1</v>
      </c>
      <c r="G123" s="122">
        <f t="shared" ref="G123:G124" si="7">E123*F123</f>
        <v>120</v>
      </c>
      <c r="H123" s="122"/>
      <c r="I123" s="218"/>
      <c r="J123" s="10" t="s">
        <v>97</v>
      </c>
    </row>
    <row r="124" spans="1:10" x14ac:dyDescent="0.25">
      <c r="A124" s="221"/>
      <c r="B124" s="33"/>
      <c r="C124" s="111" t="s">
        <v>50</v>
      </c>
      <c r="D124" s="80"/>
      <c r="E124" s="122">
        <v>30</v>
      </c>
      <c r="F124" s="83">
        <v>1</v>
      </c>
      <c r="G124" s="122">
        <f t="shared" si="7"/>
        <v>30</v>
      </c>
      <c r="H124" s="122"/>
      <c r="I124" s="218" t="s">
        <v>147</v>
      </c>
      <c r="J124" s="153"/>
    </row>
    <row r="125" spans="1:10" x14ac:dyDescent="0.25">
      <c r="A125" s="221"/>
      <c r="B125" s="33"/>
      <c r="C125" s="112" t="s">
        <v>29</v>
      </c>
      <c r="D125" s="80"/>
      <c r="E125" s="121"/>
      <c r="F125" s="82"/>
      <c r="G125" s="122">
        <f>SUM(G122:G124)</f>
        <v>225</v>
      </c>
      <c r="H125" s="122"/>
      <c r="I125" s="218"/>
      <c r="J125" s="153"/>
    </row>
    <row r="126" spans="1:10" x14ac:dyDescent="0.25">
      <c r="A126" s="23"/>
      <c r="B126" s="23"/>
      <c r="C126" s="36"/>
      <c r="D126" s="35"/>
      <c r="E126" s="113"/>
      <c r="F126" s="37"/>
      <c r="G126" s="113"/>
      <c r="H126" s="113"/>
      <c r="I126" s="196"/>
      <c r="J126" s="146"/>
    </row>
    <row r="127" spans="1:10" x14ac:dyDescent="0.25">
      <c r="A127" s="23"/>
      <c r="B127" s="23"/>
      <c r="C127" s="36"/>
      <c r="D127" s="35"/>
      <c r="E127" s="113"/>
      <c r="F127" s="37"/>
      <c r="G127" s="113"/>
      <c r="H127" s="113"/>
      <c r="I127" s="196"/>
      <c r="J127" s="146"/>
    </row>
    <row r="128" spans="1:10" x14ac:dyDescent="0.25">
      <c r="A128" s="23"/>
      <c r="B128" s="23"/>
      <c r="C128" s="36"/>
      <c r="D128" s="35"/>
      <c r="E128" s="113"/>
      <c r="F128" s="37"/>
      <c r="G128" s="113"/>
      <c r="H128" s="113"/>
      <c r="I128" s="196"/>
      <c r="J128" s="146"/>
    </row>
    <row r="131" spans="1:1" x14ac:dyDescent="0.25">
      <c r="A131" s="2"/>
    </row>
  </sheetData>
  <mergeCells count="5">
    <mergeCell ref="A121:A125"/>
    <mergeCell ref="A2:J2"/>
    <mergeCell ref="G120:J120"/>
    <mergeCell ref="A54:A58"/>
    <mergeCell ref="A11:A12"/>
  </mergeCells>
  <pageMargins left="0.25" right="0.25" top="0.75" bottom="0.75" header="0.3" footer="0.3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Arealprogram samlet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Mehren</dc:creator>
  <cp:lastModifiedBy>Anette Mehren</cp:lastModifiedBy>
  <cp:lastPrinted>2019-01-29T11:45:34Z</cp:lastPrinted>
  <dcterms:created xsi:type="dcterms:W3CDTF">2018-10-12T13:01:22Z</dcterms:created>
  <dcterms:modified xsi:type="dcterms:W3CDTF">2020-02-25T12:49:58Z</dcterms:modified>
</cp:coreProperties>
</file>